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465" windowWidth="16260" windowHeight="8640" activeTab="1"/>
  </bookViews>
  <sheets>
    <sheet name="Air" sheetId="1" r:id="rId1"/>
    <sheet name="01% xanthan solution" sheetId="5" r:id="rId2"/>
    <sheet name="Viscosity vs. Shear Rate" sheetId="6" r:id="rId3"/>
  </sheets>
  <calcPr calcId="145621"/>
</workbook>
</file>

<file path=xl/calcChain.xml><?xml version="1.0" encoding="utf-8"?>
<calcChain xmlns="http://schemas.openxmlformats.org/spreadsheetml/2006/main">
  <c r="C413" i="5" l="1"/>
  <c r="C377" i="5"/>
  <c r="C337" i="5"/>
  <c r="C297" i="5"/>
  <c r="C257" i="5"/>
  <c r="C245" i="5"/>
  <c r="C237" i="5"/>
  <c r="C225" i="5"/>
  <c r="C185" i="5"/>
  <c r="C137" i="5"/>
  <c r="C121" i="5"/>
  <c r="C109" i="5"/>
  <c r="C101" i="5"/>
  <c r="C93" i="5"/>
  <c r="C85" i="5"/>
  <c r="C77" i="5"/>
  <c r="C69" i="5"/>
  <c r="C61" i="5"/>
  <c r="C53" i="5"/>
  <c r="C45" i="5"/>
  <c r="C37" i="5"/>
  <c r="C29" i="5"/>
  <c r="C21" i="5"/>
  <c r="C6" i="5"/>
  <c r="C5" i="5"/>
  <c r="E9" i="6"/>
  <c r="E10" i="6"/>
  <c r="E5" i="6"/>
  <c r="E6" i="6"/>
  <c r="E7" i="6"/>
  <c r="E8" i="6"/>
  <c r="E11" i="6"/>
  <c r="E12" i="6"/>
  <c r="E13" i="6"/>
  <c r="E4" i="6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7" i="5"/>
  <c r="E412" i="5"/>
  <c r="E59" i="1"/>
  <c r="E57" i="1"/>
  <c r="E58" i="1"/>
  <c r="E60" i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I4" i="6"/>
  <c r="I46" i="6"/>
  <c r="I47" i="6"/>
  <c r="I48" i="6"/>
  <c r="I49" i="6"/>
  <c r="I50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23" i="6"/>
  <c r="I24" i="6"/>
  <c r="I25" i="6"/>
  <c r="I26" i="6"/>
  <c r="I27" i="6"/>
  <c r="I28" i="6"/>
  <c r="I15" i="6"/>
  <c r="I16" i="6"/>
  <c r="I17" i="6"/>
  <c r="I18" i="6"/>
  <c r="I19" i="6"/>
  <c r="I20" i="6"/>
  <c r="I21" i="6"/>
  <c r="I22" i="6"/>
  <c r="I11" i="6"/>
  <c r="I12" i="6"/>
  <c r="I13" i="6"/>
  <c r="I14" i="6"/>
  <c r="I5" i="6"/>
  <c r="I6" i="6"/>
  <c r="I7" i="6"/>
  <c r="I8" i="6"/>
  <c r="I9" i="6"/>
  <c r="I10" i="6"/>
  <c r="F50" i="6"/>
  <c r="K50" i="6"/>
  <c r="F49" i="6"/>
  <c r="K49" i="6"/>
  <c r="F48" i="6"/>
  <c r="K48" i="6"/>
  <c r="F47" i="6"/>
  <c r="K47" i="6"/>
  <c r="F46" i="6"/>
  <c r="K46" i="6"/>
  <c r="F45" i="6"/>
  <c r="K45" i="6"/>
  <c r="F44" i="6"/>
  <c r="K44" i="6"/>
  <c r="F43" i="6"/>
  <c r="K43" i="6"/>
  <c r="F42" i="6"/>
  <c r="K42" i="6"/>
  <c r="F41" i="6"/>
  <c r="K41" i="6"/>
  <c r="F40" i="6"/>
  <c r="K40" i="6"/>
  <c r="F39" i="6"/>
  <c r="K39" i="6"/>
  <c r="F38" i="6"/>
  <c r="K38" i="6"/>
  <c r="F37" i="6"/>
  <c r="K37" i="6"/>
  <c r="F36" i="6"/>
  <c r="K36" i="6"/>
  <c r="F35" i="6"/>
  <c r="K35" i="6"/>
  <c r="F34" i="6"/>
  <c r="K34" i="6"/>
  <c r="F33" i="6"/>
  <c r="K33" i="6"/>
  <c r="F32" i="6"/>
  <c r="K32" i="6"/>
  <c r="F31" i="6"/>
  <c r="K31" i="6"/>
  <c r="F30" i="6"/>
  <c r="K30" i="6"/>
  <c r="F29" i="6"/>
  <c r="K29" i="6"/>
  <c r="F28" i="6"/>
  <c r="K28" i="6"/>
  <c r="F27" i="6"/>
  <c r="K27" i="6"/>
  <c r="F26" i="6"/>
  <c r="K26" i="6"/>
  <c r="F25" i="6"/>
  <c r="K25" i="6"/>
  <c r="F24" i="6"/>
  <c r="K24" i="6"/>
  <c r="F23" i="6"/>
  <c r="K23" i="6"/>
  <c r="F22" i="6"/>
  <c r="K22" i="6"/>
  <c r="F21" i="6"/>
  <c r="K21" i="6"/>
  <c r="F20" i="6"/>
  <c r="K20" i="6"/>
  <c r="F19" i="6"/>
  <c r="K19" i="6"/>
  <c r="F18" i="6"/>
  <c r="K18" i="6"/>
  <c r="F17" i="6"/>
  <c r="K17" i="6"/>
  <c r="F16" i="6"/>
  <c r="K16" i="6"/>
  <c r="F15" i="6"/>
  <c r="K15" i="6"/>
  <c r="F14" i="6"/>
  <c r="K14" i="6"/>
  <c r="F13" i="6"/>
  <c r="K13" i="6"/>
  <c r="F12" i="6"/>
  <c r="K12" i="6"/>
  <c r="F11" i="6"/>
  <c r="K11" i="6"/>
  <c r="F10" i="6"/>
  <c r="K10" i="6"/>
  <c r="F9" i="6"/>
  <c r="K9" i="6"/>
  <c r="F8" i="6"/>
  <c r="K8" i="6"/>
  <c r="F7" i="6"/>
  <c r="K7" i="6"/>
  <c r="F6" i="6"/>
  <c r="K6" i="6"/>
  <c r="F5" i="6"/>
  <c r="K5" i="6"/>
  <c r="F4" i="6"/>
  <c r="F24" i="1"/>
  <c r="F25" i="1"/>
  <c r="E27" i="1"/>
  <c r="F26" i="1"/>
  <c r="F27" i="1"/>
  <c r="E29" i="1"/>
  <c r="F28" i="1"/>
  <c r="F29" i="1"/>
  <c r="E32" i="1"/>
  <c r="F30" i="1"/>
  <c r="F31" i="1"/>
  <c r="E33" i="1"/>
  <c r="F32" i="1"/>
  <c r="F33" i="1"/>
  <c r="E36" i="1"/>
  <c r="F34" i="1"/>
  <c r="F35" i="1"/>
  <c r="E37" i="1"/>
  <c r="F36" i="1"/>
  <c r="F37" i="1"/>
  <c r="E40" i="1"/>
  <c r="F38" i="1"/>
  <c r="F39" i="1"/>
  <c r="E41" i="1"/>
  <c r="F40" i="1"/>
  <c r="F41" i="1"/>
  <c r="E44" i="1"/>
  <c r="F42" i="1"/>
  <c r="F43" i="1"/>
  <c r="E45" i="1"/>
  <c r="F44" i="1"/>
  <c r="F45" i="1"/>
  <c r="E48" i="1"/>
  <c r="F46" i="1"/>
  <c r="F47" i="1"/>
  <c r="E49" i="1"/>
  <c r="F48" i="1"/>
  <c r="F49" i="1"/>
  <c r="E52" i="1"/>
  <c r="F50" i="1"/>
  <c r="F51" i="1"/>
  <c r="E53" i="1"/>
  <c r="F52" i="1"/>
  <c r="F53" i="1"/>
  <c r="E56" i="1"/>
  <c r="F54" i="1"/>
  <c r="F55" i="1"/>
  <c r="F56" i="1"/>
  <c r="F57" i="1"/>
  <c r="F58" i="1"/>
  <c r="F59" i="1"/>
  <c r="F60" i="1"/>
  <c r="F5" i="1"/>
  <c r="E5" i="1"/>
  <c r="F6" i="1"/>
  <c r="E6" i="1"/>
  <c r="F7" i="1"/>
  <c r="E7" i="1"/>
  <c r="F8" i="1"/>
  <c r="E11" i="1"/>
  <c r="F9" i="1"/>
  <c r="E12" i="1"/>
  <c r="F10" i="1"/>
  <c r="E13" i="1"/>
  <c r="F11" i="1"/>
  <c r="E14" i="1"/>
  <c r="F12" i="1"/>
  <c r="E15" i="1"/>
  <c r="F13" i="1"/>
  <c r="E16" i="1"/>
  <c r="F14" i="1"/>
  <c r="E17" i="1"/>
  <c r="F15" i="1"/>
  <c r="E18" i="1"/>
  <c r="F16" i="1"/>
  <c r="E19" i="1"/>
  <c r="F17" i="1"/>
  <c r="E20" i="1"/>
  <c r="F18" i="1"/>
  <c r="E21" i="1"/>
  <c r="F19" i="1"/>
  <c r="E22" i="1"/>
  <c r="F20" i="1"/>
  <c r="E23" i="1"/>
  <c r="F21" i="1"/>
  <c r="E24" i="1"/>
  <c r="F22" i="1"/>
  <c r="E25" i="1"/>
  <c r="F23" i="1"/>
  <c r="E26" i="1"/>
  <c r="K4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5" i="1"/>
  <c r="E51" i="1"/>
  <c r="E47" i="1"/>
  <c r="E43" i="1"/>
  <c r="E39" i="1"/>
  <c r="E35" i="1"/>
  <c r="E31" i="1"/>
  <c r="E54" i="1"/>
  <c r="E50" i="1"/>
  <c r="E46" i="1"/>
  <c r="E42" i="1"/>
  <c r="E38" i="1"/>
  <c r="E34" i="1"/>
  <c r="E30" i="1"/>
  <c r="E28" i="1"/>
  <c r="E10" i="1"/>
  <c r="E8" i="1"/>
  <c r="E9" i="1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3" i="5"/>
  <c r="E213" i="5"/>
  <c r="E209" i="5"/>
  <c r="E207" i="5"/>
  <c r="E205" i="5"/>
  <c r="E203" i="5"/>
  <c r="E201" i="5"/>
  <c r="E199" i="5"/>
  <c r="E197" i="5"/>
  <c r="E182" i="5"/>
  <c r="E180" i="5"/>
  <c r="E178" i="5"/>
  <c r="E176" i="5"/>
  <c r="E174" i="5"/>
  <c r="E172" i="5"/>
  <c r="E170" i="5"/>
  <c r="E168" i="5"/>
  <c r="E166" i="5"/>
  <c r="E164" i="5"/>
  <c r="E162" i="5"/>
  <c r="E160" i="5"/>
  <c r="E158" i="5"/>
  <c r="E156" i="5"/>
  <c r="E154" i="5"/>
  <c r="E152" i="5"/>
  <c r="E150" i="5"/>
  <c r="E148" i="5"/>
  <c r="E146" i="5"/>
  <c r="E144" i="5"/>
  <c r="E142" i="5"/>
  <c r="E140" i="5"/>
  <c r="E138" i="5"/>
  <c r="E136" i="5"/>
  <c r="E134" i="5"/>
  <c r="E132" i="5"/>
  <c r="E130" i="5"/>
  <c r="E128" i="5"/>
  <c r="E126" i="5"/>
  <c r="E124" i="5"/>
  <c r="E122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F4" i="1"/>
  <c r="E4" i="1"/>
  <c r="E322" i="5"/>
  <c r="E321" i="5"/>
  <c r="E320" i="5"/>
  <c r="E319" i="5"/>
  <c r="E318" i="5"/>
  <c r="E317" i="5"/>
  <c r="E316" i="5"/>
  <c r="E191" i="5"/>
  <c r="E184" i="5"/>
  <c r="E211" i="5"/>
  <c r="E121" i="5"/>
  <c r="E123" i="5"/>
  <c r="E125" i="5"/>
  <c r="E127" i="5"/>
  <c r="E129" i="5"/>
  <c r="E131" i="5"/>
  <c r="E133" i="5"/>
  <c r="E135" i="5"/>
  <c r="E137" i="5"/>
  <c r="E139" i="5"/>
  <c r="E141" i="5"/>
  <c r="E143" i="5"/>
  <c r="E145" i="5"/>
  <c r="E147" i="5"/>
  <c r="E149" i="5"/>
  <c r="E151" i="5"/>
  <c r="E153" i="5"/>
  <c r="E155" i="5"/>
  <c r="E157" i="5"/>
  <c r="E159" i="5"/>
  <c r="E161" i="5"/>
  <c r="E163" i="5"/>
  <c r="E165" i="5"/>
  <c r="E167" i="5"/>
  <c r="E169" i="5"/>
  <c r="E171" i="5"/>
  <c r="E173" i="5"/>
  <c r="E175" i="5"/>
  <c r="E177" i="5"/>
  <c r="E179" i="5"/>
  <c r="E181" i="5"/>
  <c r="E190" i="5"/>
  <c r="E183" i="5"/>
  <c r="E192" i="5"/>
  <c r="E185" i="5"/>
  <c r="E194" i="5"/>
  <c r="E187" i="5"/>
  <c r="E196" i="5"/>
  <c r="E189" i="5"/>
  <c r="E198" i="5"/>
  <c r="E200" i="5"/>
  <c r="E202" i="5"/>
  <c r="E204" i="5"/>
  <c r="E206" i="5"/>
  <c r="E208" i="5"/>
  <c r="E210" i="5"/>
  <c r="E212" i="5"/>
  <c r="E193" i="5"/>
  <c r="E186" i="5"/>
  <c r="E195" i="5"/>
  <c r="E188" i="5"/>
</calcChain>
</file>

<file path=xl/sharedStrings.xml><?xml version="1.0" encoding="utf-8"?>
<sst xmlns="http://schemas.openxmlformats.org/spreadsheetml/2006/main" count="38" uniqueCount="19">
  <si>
    <t>Viscosity</t>
  </si>
  <si>
    <t>Time</t>
  </si>
  <si>
    <t>[Pa·s]</t>
  </si>
  <si>
    <t>[min]</t>
  </si>
  <si>
    <t>[cP]</t>
  </si>
  <si>
    <t>[psi]</t>
  </si>
  <si>
    <t>Average</t>
  </si>
  <si>
    <t>Temp</t>
  </si>
  <si>
    <t>[C]</t>
  </si>
  <si>
    <t>Pressure</t>
  </si>
  <si>
    <t>Shear Rate</t>
  </si>
  <si>
    <t>[1/s]</t>
  </si>
  <si>
    <t>Shear Stress</t>
  </si>
  <si>
    <t>[Pa]</t>
  </si>
  <si>
    <t>[mPa]</t>
  </si>
  <si>
    <r>
      <rPr>
        <sz val="16"/>
        <color theme="1"/>
        <rFont val="Times New Roman"/>
        <family val="1"/>
      </rPr>
      <t>τ=</t>
    </r>
    <r>
      <rPr>
        <sz val="16"/>
        <color theme="1"/>
        <rFont val="Calibri"/>
        <family val="2"/>
      </rPr>
      <t>µ*ṙ</t>
    </r>
  </si>
  <si>
    <t>0.1 wt% xanthan solution; 100 1/s shear rate</t>
  </si>
  <si>
    <t>* -----</t>
  </si>
  <si>
    <t>air measurement set as -2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</si>
</sst>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600" b="0"/>
              <a:t>Viscosity of air (90C; 0 psi</a:t>
            </a:r>
            <a:r>
              <a:rPr lang="en-US" sz="1600" b="0" baseline="0"/>
              <a:t>)</a:t>
            </a:r>
            <a:endParaRPr lang="en-US" sz="1600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Air!$F$2:$F$3</c:f>
              <c:strCache>
                <c:ptCount val="1"/>
                <c:pt idx="0">
                  <c:v>Viscosity [cP]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Air!$D$4:$D$123</c:f>
              <c:numCache>
                <c:formatCode>General</c:formatCode>
                <c:ptCount val="12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</c:v>
                </c:pt>
                <c:pt idx="40">
                  <c:v>10.3</c:v>
                </c:pt>
                <c:pt idx="41">
                  <c:v>10.5</c:v>
                </c:pt>
                <c:pt idx="42">
                  <c:v>10.8</c:v>
                </c:pt>
                <c:pt idx="43">
                  <c:v>11</c:v>
                </c:pt>
                <c:pt idx="44">
                  <c:v>11.3</c:v>
                </c:pt>
                <c:pt idx="45">
                  <c:v>11.5</c:v>
                </c:pt>
                <c:pt idx="46">
                  <c:v>11.8</c:v>
                </c:pt>
                <c:pt idx="47">
                  <c:v>12</c:v>
                </c:pt>
                <c:pt idx="48">
                  <c:v>12.3</c:v>
                </c:pt>
                <c:pt idx="49">
                  <c:v>12.5</c:v>
                </c:pt>
                <c:pt idx="50">
                  <c:v>12.8</c:v>
                </c:pt>
                <c:pt idx="51">
                  <c:v>13</c:v>
                </c:pt>
                <c:pt idx="52">
                  <c:v>13.3</c:v>
                </c:pt>
                <c:pt idx="53">
                  <c:v>13.5</c:v>
                </c:pt>
                <c:pt idx="54">
                  <c:v>13.8</c:v>
                </c:pt>
                <c:pt idx="55">
                  <c:v>14</c:v>
                </c:pt>
                <c:pt idx="56">
                  <c:v>14.3</c:v>
                </c:pt>
              </c:numCache>
            </c:numRef>
          </c:xVal>
          <c:yVal>
            <c:numRef>
              <c:f>Air!$E$4:$E$123</c:f>
              <c:numCache>
                <c:formatCode>General</c:formatCode>
                <c:ptCount val="120"/>
                <c:pt idx="0">
                  <c:v>1.2593333333333332</c:v>
                </c:pt>
                <c:pt idx="1">
                  <c:v>1.1243333333333332</c:v>
                </c:pt>
                <c:pt idx="2">
                  <c:v>1.0938333333333334</c:v>
                </c:pt>
                <c:pt idx="3">
                  <c:v>1.0805</c:v>
                </c:pt>
                <c:pt idx="4">
                  <c:v>1.1243333333333332</c:v>
                </c:pt>
                <c:pt idx="5">
                  <c:v>1.0938333333333334</c:v>
                </c:pt>
                <c:pt idx="6">
                  <c:v>1.0805</c:v>
                </c:pt>
                <c:pt idx="7">
                  <c:v>1.0571666666666666</c:v>
                </c:pt>
                <c:pt idx="8">
                  <c:v>1.0744999999999998</c:v>
                </c:pt>
                <c:pt idx="9">
                  <c:v>1.1078333333333334</c:v>
                </c:pt>
                <c:pt idx="10">
                  <c:v>1.0978333333333334</c:v>
                </c:pt>
                <c:pt idx="11">
                  <c:v>1.1126666666666667</c:v>
                </c:pt>
                <c:pt idx="12">
                  <c:v>1.0629999999999999</c:v>
                </c:pt>
                <c:pt idx="13">
                  <c:v>1.0239999999999998</c:v>
                </c:pt>
                <c:pt idx="14">
                  <c:v>0.97533333333333327</c:v>
                </c:pt>
                <c:pt idx="15">
                  <c:v>0.88483333333333336</c:v>
                </c:pt>
                <c:pt idx="16">
                  <c:v>0.84866666666666657</c:v>
                </c:pt>
                <c:pt idx="17">
                  <c:v>0.81866666666666665</c:v>
                </c:pt>
                <c:pt idx="18">
                  <c:v>0.88333333333333341</c:v>
                </c:pt>
                <c:pt idx="19">
                  <c:v>0.88316666666666677</c:v>
                </c:pt>
                <c:pt idx="20">
                  <c:v>0.9201666666666668</c:v>
                </c:pt>
                <c:pt idx="21">
                  <c:v>0.99733333333333329</c:v>
                </c:pt>
                <c:pt idx="22">
                  <c:v>1.1051666666666666</c:v>
                </c:pt>
                <c:pt idx="23">
                  <c:v>1.1608333333333332</c:v>
                </c:pt>
                <c:pt idx="24">
                  <c:v>1.1249999999999998</c:v>
                </c:pt>
                <c:pt idx="25">
                  <c:v>1.1708333333333332</c:v>
                </c:pt>
                <c:pt idx="26">
                  <c:v>1.1593333333333333</c:v>
                </c:pt>
                <c:pt idx="27">
                  <c:v>1.0801666666666667</c:v>
                </c:pt>
                <c:pt idx="28">
                  <c:v>0.9318333333333334</c:v>
                </c:pt>
                <c:pt idx="29">
                  <c:v>0.87783333333333324</c:v>
                </c:pt>
                <c:pt idx="30">
                  <c:v>0.79916666666666669</c:v>
                </c:pt>
                <c:pt idx="31">
                  <c:v>0.72950000000000015</c:v>
                </c:pt>
                <c:pt idx="32">
                  <c:v>0.65499999999999992</c:v>
                </c:pt>
                <c:pt idx="33">
                  <c:v>0.60216666666666674</c:v>
                </c:pt>
                <c:pt idx="34">
                  <c:v>0.60699999999999987</c:v>
                </c:pt>
                <c:pt idx="35">
                  <c:v>0.61</c:v>
                </c:pt>
                <c:pt idx="36">
                  <c:v>0.6735000000000001</c:v>
                </c:pt>
                <c:pt idx="37">
                  <c:v>0.73483333333333334</c:v>
                </c:pt>
                <c:pt idx="38">
                  <c:v>0.85749999999999993</c:v>
                </c:pt>
                <c:pt idx="39">
                  <c:v>0.99449999999999994</c:v>
                </c:pt>
                <c:pt idx="40">
                  <c:v>1.1563333333333332</c:v>
                </c:pt>
                <c:pt idx="41">
                  <c:v>1.1956666666666667</c:v>
                </c:pt>
                <c:pt idx="42">
                  <c:v>1.4533333333333331</c:v>
                </c:pt>
                <c:pt idx="43">
                  <c:v>1.4236666666666666</c:v>
                </c:pt>
                <c:pt idx="44">
                  <c:v>1.4019999999999999</c:v>
                </c:pt>
                <c:pt idx="45">
                  <c:v>1.2745</c:v>
                </c:pt>
                <c:pt idx="46">
                  <c:v>1.1531666666666667</c:v>
                </c:pt>
                <c:pt idx="47">
                  <c:v>1.0758333333333334</c:v>
                </c:pt>
                <c:pt idx="48">
                  <c:v>0.76150000000000018</c:v>
                </c:pt>
                <c:pt idx="49">
                  <c:v>0.72566666666666668</c:v>
                </c:pt>
                <c:pt idx="50">
                  <c:v>0.64116666666666666</c:v>
                </c:pt>
                <c:pt idx="51">
                  <c:v>0.61</c:v>
                </c:pt>
                <c:pt idx="52">
                  <c:v>0.5638333333333333</c:v>
                </c:pt>
                <c:pt idx="53">
                  <c:v>0.60669444444444454</c:v>
                </c:pt>
                <c:pt idx="54">
                  <c:v>0.62206018518518513</c:v>
                </c:pt>
                <c:pt idx="55">
                  <c:v>0.60629243827160495</c:v>
                </c:pt>
                <c:pt idx="56">
                  <c:v>0.61531340020576142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094464"/>
        <c:axId val="264096768"/>
      </c:scatterChart>
      <c:valAx>
        <c:axId val="264094464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crossAx val="264096768"/>
        <c:crossesAt val="-30"/>
        <c:crossBetween val="midCat"/>
        <c:majorUnit val="3"/>
        <c:minorUnit val="0.5"/>
      </c:valAx>
      <c:valAx>
        <c:axId val="264096768"/>
        <c:scaling>
          <c:orientation val="minMax"/>
          <c:max val="40"/>
          <c:min val="-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5014071157771948"/>
            </c:manualLayout>
          </c:layout>
          <c:overlay val="0"/>
        </c:title>
        <c:numFmt formatCode="#,##0.0" sourceLinked="0"/>
        <c:majorTickMark val="out"/>
        <c:minorTickMark val="in"/>
        <c:tickLblPos val="nextTo"/>
        <c:crossAx val="264094464"/>
        <c:crosses val="autoZero"/>
        <c:crossBetween val="midCat"/>
        <c:majorUnit val="10"/>
        <c:minorUnit val="5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32195975503061"/>
          <c:y val="3.5335739282589679E-2"/>
          <c:w val="0.73062007874015744"/>
          <c:h val="0.778290682414698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'01% xanthan solution'!$F$3:$F$4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'01% xanthan solution'!$B$5:$B$2005</c:f>
              <c:numCache>
                <c:formatCode>General</c:formatCode>
                <c:ptCount val="20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10.3</c:v>
                </c:pt>
                <c:pt idx="42">
                  <c:v>10.5</c:v>
                </c:pt>
                <c:pt idx="43">
                  <c:v>10.8</c:v>
                </c:pt>
                <c:pt idx="44">
                  <c:v>11</c:v>
                </c:pt>
                <c:pt idx="45">
                  <c:v>11.3</c:v>
                </c:pt>
                <c:pt idx="46">
                  <c:v>11.5</c:v>
                </c:pt>
                <c:pt idx="47">
                  <c:v>11.8</c:v>
                </c:pt>
                <c:pt idx="48">
                  <c:v>12</c:v>
                </c:pt>
                <c:pt idx="49">
                  <c:v>12.3</c:v>
                </c:pt>
                <c:pt idx="50">
                  <c:v>12.5</c:v>
                </c:pt>
                <c:pt idx="51">
                  <c:v>12.8</c:v>
                </c:pt>
                <c:pt idx="52">
                  <c:v>13</c:v>
                </c:pt>
                <c:pt idx="53">
                  <c:v>13.3</c:v>
                </c:pt>
                <c:pt idx="54">
                  <c:v>13.5</c:v>
                </c:pt>
                <c:pt idx="55">
                  <c:v>13.8</c:v>
                </c:pt>
                <c:pt idx="56">
                  <c:v>14</c:v>
                </c:pt>
                <c:pt idx="57">
                  <c:v>14.3</c:v>
                </c:pt>
                <c:pt idx="58">
                  <c:v>14.5</c:v>
                </c:pt>
                <c:pt idx="59">
                  <c:v>14.8</c:v>
                </c:pt>
                <c:pt idx="60">
                  <c:v>15</c:v>
                </c:pt>
                <c:pt idx="61">
                  <c:v>15.3</c:v>
                </c:pt>
                <c:pt idx="62">
                  <c:v>15.5</c:v>
                </c:pt>
                <c:pt idx="63">
                  <c:v>15.8</c:v>
                </c:pt>
                <c:pt idx="64">
                  <c:v>16</c:v>
                </c:pt>
                <c:pt idx="65">
                  <c:v>16.3</c:v>
                </c:pt>
                <c:pt idx="66">
                  <c:v>16.5</c:v>
                </c:pt>
                <c:pt idx="67">
                  <c:v>16.8</c:v>
                </c:pt>
                <c:pt idx="68">
                  <c:v>17</c:v>
                </c:pt>
                <c:pt idx="69">
                  <c:v>17.3</c:v>
                </c:pt>
                <c:pt idx="70">
                  <c:v>17.5</c:v>
                </c:pt>
                <c:pt idx="71">
                  <c:v>17.8</c:v>
                </c:pt>
                <c:pt idx="72">
                  <c:v>18</c:v>
                </c:pt>
                <c:pt idx="73">
                  <c:v>18.3</c:v>
                </c:pt>
                <c:pt idx="74">
                  <c:v>18.5</c:v>
                </c:pt>
                <c:pt idx="75">
                  <c:v>18.8</c:v>
                </c:pt>
                <c:pt idx="76">
                  <c:v>19</c:v>
                </c:pt>
                <c:pt idx="77">
                  <c:v>19.3</c:v>
                </c:pt>
                <c:pt idx="78">
                  <c:v>19.5</c:v>
                </c:pt>
                <c:pt idx="79">
                  <c:v>19.8</c:v>
                </c:pt>
                <c:pt idx="80">
                  <c:v>20</c:v>
                </c:pt>
                <c:pt idx="81">
                  <c:v>20.3</c:v>
                </c:pt>
                <c:pt idx="82">
                  <c:v>20.5</c:v>
                </c:pt>
                <c:pt idx="83">
                  <c:v>20.8</c:v>
                </c:pt>
                <c:pt idx="84">
                  <c:v>21</c:v>
                </c:pt>
                <c:pt idx="85">
                  <c:v>21.3</c:v>
                </c:pt>
                <c:pt idx="86">
                  <c:v>21.5</c:v>
                </c:pt>
                <c:pt idx="87">
                  <c:v>21.8</c:v>
                </c:pt>
                <c:pt idx="88">
                  <c:v>22</c:v>
                </c:pt>
                <c:pt idx="89">
                  <c:v>22.3</c:v>
                </c:pt>
                <c:pt idx="90">
                  <c:v>22.5</c:v>
                </c:pt>
                <c:pt idx="91">
                  <c:v>22.8</c:v>
                </c:pt>
                <c:pt idx="92">
                  <c:v>23</c:v>
                </c:pt>
                <c:pt idx="93">
                  <c:v>23.3</c:v>
                </c:pt>
                <c:pt idx="94">
                  <c:v>23.5</c:v>
                </c:pt>
                <c:pt idx="95">
                  <c:v>23.8</c:v>
                </c:pt>
                <c:pt idx="96">
                  <c:v>24</c:v>
                </c:pt>
                <c:pt idx="97">
                  <c:v>24.3</c:v>
                </c:pt>
                <c:pt idx="98">
                  <c:v>24.5</c:v>
                </c:pt>
                <c:pt idx="99">
                  <c:v>24.8</c:v>
                </c:pt>
                <c:pt idx="100">
                  <c:v>25</c:v>
                </c:pt>
                <c:pt idx="101">
                  <c:v>25.3</c:v>
                </c:pt>
                <c:pt idx="102">
                  <c:v>25.5</c:v>
                </c:pt>
                <c:pt idx="103">
                  <c:v>25.8</c:v>
                </c:pt>
                <c:pt idx="104">
                  <c:v>26</c:v>
                </c:pt>
                <c:pt idx="105">
                  <c:v>26.3</c:v>
                </c:pt>
                <c:pt idx="106">
                  <c:v>26.5</c:v>
                </c:pt>
                <c:pt idx="107">
                  <c:v>26.8</c:v>
                </c:pt>
                <c:pt idx="108">
                  <c:v>27</c:v>
                </c:pt>
                <c:pt idx="109">
                  <c:v>27.3</c:v>
                </c:pt>
                <c:pt idx="110">
                  <c:v>27.5</c:v>
                </c:pt>
                <c:pt idx="111">
                  <c:v>27.8</c:v>
                </c:pt>
                <c:pt idx="112">
                  <c:v>28</c:v>
                </c:pt>
                <c:pt idx="113">
                  <c:v>28.3</c:v>
                </c:pt>
                <c:pt idx="114">
                  <c:v>28.5</c:v>
                </c:pt>
                <c:pt idx="115">
                  <c:v>28.8</c:v>
                </c:pt>
                <c:pt idx="116">
                  <c:v>29</c:v>
                </c:pt>
                <c:pt idx="117">
                  <c:v>29.3</c:v>
                </c:pt>
                <c:pt idx="118">
                  <c:v>29.5</c:v>
                </c:pt>
                <c:pt idx="119">
                  <c:v>29.8</c:v>
                </c:pt>
                <c:pt idx="120">
                  <c:v>30</c:v>
                </c:pt>
                <c:pt idx="121">
                  <c:v>30.3</c:v>
                </c:pt>
                <c:pt idx="122">
                  <c:v>30.5</c:v>
                </c:pt>
                <c:pt idx="123">
                  <c:v>30.8</c:v>
                </c:pt>
                <c:pt idx="124">
                  <c:v>31</c:v>
                </c:pt>
                <c:pt idx="125">
                  <c:v>31.3</c:v>
                </c:pt>
                <c:pt idx="126">
                  <c:v>31.5</c:v>
                </c:pt>
                <c:pt idx="127">
                  <c:v>31.8</c:v>
                </c:pt>
                <c:pt idx="128">
                  <c:v>32</c:v>
                </c:pt>
                <c:pt idx="129">
                  <c:v>32.299999999999997</c:v>
                </c:pt>
                <c:pt idx="130">
                  <c:v>32.5</c:v>
                </c:pt>
                <c:pt idx="131">
                  <c:v>32.799999999999997</c:v>
                </c:pt>
                <c:pt idx="132">
                  <c:v>33</c:v>
                </c:pt>
                <c:pt idx="133">
                  <c:v>33.299999999999997</c:v>
                </c:pt>
                <c:pt idx="134">
                  <c:v>33.5</c:v>
                </c:pt>
                <c:pt idx="135">
                  <c:v>33.799999999999997</c:v>
                </c:pt>
                <c:pt idx="136">
                  <c:v>34</c:v>
                </c:pt>
                <c:pt idx="137">
                  <c:v>34.299999999999997</c:v>
                </c:pt>
                <c:pt idx="138">
                  <c:v>34.5</c:v>
                </c:pt>
                <c:pt idx="139">
                  <c:v>34.799999999999997</c:v>
                </c:pt>
                <c:pt idx="140">
                  <c:v>35</c:v>
                </c:pt>
                <c:pt idx="141">
                  <c:v>35.299999999999997</c:v>
                </c:pt>
                <c:pt idx="142">
                  <c:v>35.5</c:v>
                </c:pt>
                <c:pt idx="143">
                  <c:v>35.799999999999997</c:v>
                </c:pt>
                <c:pt idx="144">
                  <c:v>36</c:v>
                </c:pt>
                <c:pt idx="145">
                  <c:v>36.299999999999997</c:v>
                </c:pt>
                <c:pt idx="146">
                  <c:v>36.5</c:v>
                </c:pt>
                <c:pt idx="147">
                  <c:v>36.799999999999997</c:v>
                </c:pt>
                <c:pt idx="148">
                  <c:v>37</c:v>
                </c:pt>
                <c:pt idx="149">
                  <c:v>37.299999999999997</c:v>
                </c:pt>
                <c:pt idx="150">
                  <c:v>37.5</c:v>
                </c:pt>
                <c:pt idx="151">
                  <c:v>37.799999999999997</c:v>
                </c:pt>
                <c:pt idx="152">
                  <c:v>38</c:v>
                </c:pt>
                <c:pt idx="153">
                  <c:v>38.299999999999997</c:v>
                </c:pt>
                <c:pt idx="154">
                  <c:v>38.5</c:v>
                </c:pt>
                <c:pt idx="155">
                  <c:v>38.799999999999997</c:v>
                </c:pt>
                <c:pt idx="156">
                  <c:v>39</c:v>
                </c:pt>
                <c:pt idx="157">
                  <c:v>39.299999999999997</c:v>
                </c:pt>
                <c:pt idx="158">
                  <c:v>39.5</c:v>
                </c:pt>
                <c:pt idx="159">
                  <c:v>39.799999999999997</c:v>
                </c:pt>
                <c:pt idx="160">
                  <c:v>40</c:v>
                </c:pt>
                <c:pt idx="161">
                  <c:v>40.299999999999997</c:v>
                </c:pt>
                <c:pt idx="162">
                  <c:v>40.5</c:v>
                </c:pt>
                <c:pt idx="163">
                  <c:v>40.799999999999997</c:v>
                </c:pt>
                <c:pt idx="164">
                  <c:v>41</c:v>
                </c:pt>
                <c:pt idx="165">
                  <c:v>41.3</c:v>
                </c:pt>
                <c:pt idx="166">
                  <c:v>41.5</c:v>
                </c:pt>
                <c:pt idx="167">
                  <c:v>41.8</c:v>
                </c:pt>
                <c:pt idx="168">
                  <c:v>42</c:v>
                </c:pt>
                <c:pt idx="169">
                  <c:v>42.3</c:v>
                </c:pt>
                <c:pt idx="170">
                  <c:v>42.5</c:v>
                </c:pt>
                <c:pt idx="171">
                  <c:v>42.8</c:v>
                </c:pt>
                <c:pt idx="172">
                  <c:v>43</c:v>
                </c:pt>
                <c:pt idx="173">
                  <c:v>43.3</c:v>
                </c:pt>
                <c:pt idx="174">
                  <c:v>43.5</c:v>
                </c:pt>
                <c:pt idx="175">
                  <c:v>43.8</c:v>
                </c:pt>
                <c:pt idx="176">
                  <c:v>44</c:v>
                </c:pt>
                <c:pt idx="177">
                  <c:v>44.3</c:v>
                </c:pt>
                <c:pt idx="178">
                  <c:v>44.5</c:v>
                </c:pt>
                <c:pt idx="179">
                  <c:v>44.8</c:v>
                </c:pt>
                <c:pt idx="180">
                  <c:v>45</c:v>
                </c:pt>
                <c:pt idx="181">
                  <c:v>45.3</c:v>
                </c:pt>
                <c:pt idx="182">
                  <c:v>45.5</c:v>
                </c:pt>
                <c:pt idx="183">
                  <c:v>45.8</c:v>
                </c:pt>
                <c:pt idx="184">
                  <c:v>46</c:v>
                </c:pt>
                <c:pt idx="185">
                  <c:v>46.3</c:v>
                </c:pt>
                <c:pt idx="186">
                  <c:v>46.5</c:v>
                </c:pt>
                <c:pt idx="187">
                  <c:v>46.8</c:v>
                </c:pt>
                <c:pt idx="188">
                  <c:v>47</c:v>
                </c:pt>
                <c:pt idx="189">
                  <c:v>47.3</c:v>
                </c:pt>
                <c:pt idx="190">
                  <c:v>47.5</c:v>
                </c:pt>
                <c:pt idx="191">
                  <c:v>47.8</c:v>
                </c:pt>
                <c:pt idx="192">
                  <c:v>48</c:v>
                </c:pt>
                <c:pt idx="193">
                  <c:v>48.3</c:v>
                </c:pt>
                <c:pt idx="194">
                  <c:v>48.5</c:v>
                </c:pt>
                <c:pt idx="195">
                  <c:v>48.8</c:v>
                </c:pt>
                <c:pt idx="196">
                  <c:v>49</c:v>
                </c:pt>
                <c:pt idx="197">
                  <c:v>49.3</c:v>
                </c:pt>
                <c:pt idx="198">
                  <c:v>49.5</c:v>
                </c:pt>
                <c:pt idx="199">
                  <c:v>49.8</c:v>
                </c:pt>
                <c:pt idx="200" formatCode="0.0">
                  <c:v>50</c:v>
                </c:pt>
                <c:pt idx="201" formatCode="0.0">
                  <c:v>50.25</c:v>
                </c:pt>
                <c:pt idx="202" formatCode="0.0">
                  <c:v>50.5</c:v>
                </c:pt>
                <c:pt idx="203" formatCode="0.0">
                  <c:v>50.75</c:v>
                </c:pt>
                <c:pt idx="204" formatCode="0.0">
                  <c:v>51</c:v>
                </c:pt>
                <c:pt idx="205" formatCode="0.0">
                  <c:v>51.25</c:v>
                </c:pt>
                <c:pt idx="206" formatCode="0.0">
                  <c:v>51.5</c:v>
                </c:pt>
                <c:pt idx="207" formatCode="0.0">
                  <c:v>51.75</c:v>
                </c:pt>
                <c:pt idx="208" formatCode="0.0">
                  <c:v>52</c:v>
                </c:pt>
                <c:pt idx="209" formatCode="0.0">
                  <c:v>52.25</c:v>
                </c:pt>
                <c:pt idx="210" formatCode="0.0">
                  <c:v>52.5</c:v>
                </c:pt>
                <c:pt idx="211" formatCode="0.0">
                  <c:v>52.75</c:v>
                </c:pt>
                <c:pt idx="212" formatCode="0.0">
                  <c:v>53</c:v>
                </c:pt>
                <c:pt idx="213" formatCode="0.0">
                  <c:v>53.25</c:v>
                </c:pt>
                <c:pt idx="214" formatCode="0.0">
                  <c:v>53.5</c:v>
                </c:pt>
                <c:pt idx="215" formatCode="0.0">
                  <c:v>53.75</c:v>
                </c:pt>
                <c:pt idx="216" formatCode="0.0">
                  <c:v>54</c:v>
                </c:pt>
                <c:pt idx="217" formatCode="0.0">
                  <c:v>54.25</c:v>
                </c:pt>
                <c:pt idx="218" formatCode="0.0">
                  <c:v>54.5</c:v>
                </c:pt>
                <c:pt idx="219" formatCode="0.0">
                  <c:v>54.75</c:v>
                </c:pt>
                <c:pt idx="220" formatCode="0.0">
                  <c:v>55</c:v>
                </c:pt>
                <c:pt idx="221" formatCode="0.0">
                  <c:v>55.25</c:v>
                </c:pt>
                <c:pt idx="222" formatCode="0.0">
                  <c:v>55.5</c:v>
                </c:pt>
                <c:pt idx="223" formatCode="0.0">
                  <c:v>55.75</c:v>
                </c:pt>
                <c:pt idx="224" formatCode="0.0">
                  <c:v>56</c:v>
                </c:pt>
                <c:pt idx="225" formatCode="0.0">
                  <c:v>56.25</c:v>
                </c:pt>
                <c:pt idx="226" formatCode="0.0">
                  <c:v>56.5</c:v>
                </c:pt>
                <c:pt idx="227" formatCode="0.0">
                  <c:v>56.75</c:v>
                </c:pt>
                <c:pt idx="228" formatCode="0.0">
                  <c:v>57</c:v>
                </c:pt>
                <c:pt idx="229" formatCode="0.0">
                  <c:v>57.25</c:v>
                </c:pt>
                <c:pt idx="230" formatCode="0.0">
                  <c:v>57.5</c:v>
                </c:pt>
                <c:pt idx="231" formatCode="0.0">
                  <c:v>57.75</c:v>
                </c:pt>
                <c:pt idx="232" formatCode="0.0">
                  <c:v>58</c:v>
                </c:pt>
                <c:pt idx="233" formatCode="0.0">
                  <c:v>58.25</c:v>
                </c:pt>
                <c:pt idx="234" formatCode="0.0">
                  <c:v>58.5</c:v>
                </c:pt>
                <c:pt idx="235" formatCode="0.0">
                  <c:v>58.75</c:v>
                </c:pt>
                <c:pt idx="236" formatCode="0.0">
                  <c:v>59</c:v>
                </c:pt>
                <c:pt idx="237" formatCode="0.0">
                  <c:v>59.25</c:v>
                </c:pt>
                <c:pt idx="238" formatCode="0.0">
                  <c:v>59.5</c:v>
                </c:pt>
                <c:pt idx="239" formatCode="0.0">
                  <c:v>59.75</c:v>
                </c:pt>
                <c:pt idx="240" formatCode="0.0">
                  <c:v>60</c:v>
                </c:pt>
                <c:pt idx="241" formatCode="0.0">
                  <c:v>60.25</c:v>
                </c:pt>
                <c:pt idx="242" formatCode="0.0">
                  <c:v>60.5</c:v>
                </c:pt>
                <c:pt idx="243" formatCode="0.0">
                  <c:v>60.75</c:v>
                </c:pt>
                <c:pt idx="244" formatCode="0.0">
                  <c:v>61</c:v>
                </c:pt>
                <c:pt idx="245" formatCode="0.0">
                  <c:v>61.25</c:v>
                </c:pt>
                <c:pt idx="246" formatCode="0.0">
                  <c:v>61.5</c:v>
                </c:pt>
                <c:pt idx="247" formatCode="0.0">
                  <c:v>61.75</c:v>
                </c:pt>
                <c:pt idx="248" formatCode="0.0">
                  <c:v>62</c:v>
                </c:pt>
                <c:pt idx="249" formatCode="0.0">
                  <c:v>62.25</c:v>
                </c:pt>
                <c:pt idx="250" formatCode="0.0">
                  <c:v>62.5</c:v>
                </c:pt>
                <c:pt idx="251" formatCode="0.0">
                  <c:v>62.75</c:v>
                </c:pt>
                <c:pt idx="252" formatCode="0.0">
                  <c:v>63</c:v>
                </c:pt>
                <c:pt idx="253" formatCode="0.0">
                  <c:v>63.25</c:v>
                </c:pt>
                <c:pt idx="254" formatCode="0.0">
                  <c:v>63.5</c:v>
                </c:pt>
                <c:pt idx="255" formatCode="0.0">
                  <c:v>63.75</c:v>
                </c:pt>
                <c:pt idx="256" formatCode="0.0">
                  <c:v>64</c:v>
                </c:pt>
                <c:pt idx="257" formatCode="0.0">
                  <c:v>64.25</c:v>
                </c:pt>
                <c:pt idx="258" formatCode="0.0">
                  <c:v>64.5</c:v>
                </c:pt>
                <c:pt idx="259" formatCode="0.0">
                  <c:v>64.75</c:v>
                </c:pt>
                <c:pt idx="260" formatCode="0.0">
                  <c:v>65</c:v>
                </c:pt>
                <c:pt idx="261" formatCode="0.0">
                  <c:v>65.25</c:v>
                </c:pt>
                <c:pt idx="262" formatCode="0.0">
                  <c:v>65.5</c:v>
                </c:pt>
                <c:pt idx="263" formatCode="0.0">
                  <c:v>65.75</c:v>
                </c:pt>
                <c:pt idx="264" formatCode="0.0">
                  <c:v>66</c:v>
                </c:pt>
                <c:pt idx="265" formatCode="0.0">
                  <c:v>66.25</c:v>
                </c:pt>
                <c:pt idx="266" formatCode="0.0">
                  <c:v>66.5</c:v>
                </c:pt>
                <c:pt idx="267" formatCode="0.0">
                  <c:v>66.75</c:v>
                </c:pt>
                <c:pt idx="268" formatCode="0.0">
                  <c:v>67</c:v>
                </c:pt>
                <c:pt idx="269" formatCode="0.0">
                  <c:v>67.25</c:v>
                </c:pt>
                <c:pt idx="270" formatCode="0.0">
                  <c:v>67.5</c:v>
                </c:pt>
                <c:pt idx="271" formatCode="0.0">
                  <c:v>67.75</c:v>
                </c:pt>
                <c:pt idx="272" formatCode="0.0">
                  <c:v>68</c:v>
                </c:pt>
                <c:pt idx="273" formatCode="0.0">
                  <c:v>68.25</c:v>
                </c:pt>
                <c:pt idx="274" formatCode="0.0">
                  <c:v>68.5</c:v>
                </c:pt>
                <c:pt idx="275" formatCode="0.0">
                  <c:v>68.75</c:v>
                </c:pt>
                <c:pt idx="276" formatCode="0.0">
                  <c:v>69</c:v>
                </c:pt>
                <c:pt idx="277" formatCode="0.0">
                  <c:v>69.25</c:v>
                </c:pt>
                <c:pt idx="278" formatCode="0.0">
                  <c:v>69.5</c:v>
                </c:pt>
                <c:pt idx="279" formatCode="0.0">
                  <c:v>69.75</c:v>
                </c:pt>
                <c:pt idx="280" formatCode="0.0">
                  <c:v>70</c:v>
                </c:pt>
                <c:pt idx="281" formatCode="0.0">
                  <c:v>70.25</c:v>
                </c:pt>
                <c:pt idx="282" formatCode="0.0">
                  <c:v>70.5</c:v>
                </c:pt>
                <c:pt idx="283" formatCode="0.0">
                  <c:v>70.75</c:v>
                </c:pt>
                <c:pt idx="284" formatCode="0.0">
                  <c:v>71</c:v>
                </c:pt>
                <c:pt idx="285" formatCode="0.0">
                  <c:v>71.25</c:v>
                </c:pt>
                <c:pt idx="286" formatCode="0.0">
                  <c:v>71.5</c:v>
                </c:pt>
                <c:pt idx="287" formatCode="0.0">
                  <c:v>71.75</c:v>
                </c:pt>
                <c:pt idx="288" formatCode="0.0">
                  <c:v>72</c:v>
                </c:pt>
                <c:pt idx="289" formatCode="0.0">
                  <c:v>72.25</c:v>
                </c:pt>
                <c:pt idx="290" formatCode="0.0">
                  <c:v>72.5</c:v>
                </c:pt>
                <c:pt idx="291" formatCode="0.0">
                  <c:v>72.75</c:v>
                </c:pt>
                <c:pt idx="292" formatCode="0.0">
                  <c:v>73</c:v>
                </c:pt>
                <c:pt idx="293" formatCode="0.0">
                  <c:v>73.25</c:v>
                </c:pt>
                <c:pt idx="294" formatCode="0.0">
                  <c:v>73.5</c:v>
                </c:pt>
                <c:pt idx="295" formatCode="0.0">
                  <c:v>73.75</c:v>
                </c:pt>
                <c:pt idx="296" formatCode="0.0">
                  <c:v>74</c:v>
                </c:pt>
                <c:pt idx="297" formatCode="0.0">
                  <c:v>74.25</c:v>
                </c:pt>
                <c:pt idx="298" formatCode="0.0">
                  <c:v>74.5</c:v>
                </c:pt>
                <c:pt idx="299" formatCode="0.0">
                  <c:v>74.75</c:v>
                </c:pt>
                <c:pt idx="300" formatCode="0.0">
                  <c:v>75</c:v>
                </c:pt>
                <c:pt idx="301" formatCode="0.0">
                  <c:v>75.25</c:v>
                </c:pt>
                <c:pt idx="302" formatCode="0.0">
                  <c:v>75.5</c:v>
                </c:pt>
                <c:pt idx="303" formatCode="0.0">
                  <c:v>75.75</c:v>
                </c:pt>
                <c:pt idx="304" formatCode="0.0">
                  <c:v>76</c:v>
                </c:pt>
                <c:pt idx="305" formatCode="0.0">
                  <c:v>76.25</c:v>
                </c:pt>
                <c:pt idx="306" formatCode="0.0">
                  <c:v>76.5</c:v>
                </c:pt>
                <c:pt idx="307" formatCode="0.0">
                  <c:v>76.75</c:v>
                </c:pt>
                <c:pt idx="308" formatCode="0.0">
                  <c:v>77</c:v>
                </c:pt>
                <c:pt idx="309" formatCode="0.0">
                  <c:v>77.25</c:v>
                </c:pt>
                <c:pt idx="310" formatCode="0.0">
                  <c:v>77.5</c:v>
                </c:pt>
                <c:pt idx="311" formatCode="0.0">
                  <c:v>77.75</c:v>
                </c:pt>
                <c:pt idx="312" formatCode="0.0">
                  <c:v>78</c:v>
                </c:pt>
                <c:pt idx="313" formatCode="0.0">
                  <c:v>78.25</c:v>
                </c:pt>
                <c:pt idx="314" formatCode="0.0">
                  <c:v>78.5</c:v>
                </c:pt>
                <c:pt idx="315" formatCode="0.0">
                  <c:v>78.75</c:v>
                </c:pt>
                <c:pt idx="316" formatCode="0.0">
                  <c:v>79</c:v>
                </c:pt>
                <c:pt idx="317" formatCode="0.0">
                  <c:v>79.25</c:v>
                </c:pt>
                <c:pt idx="318" formatCode="0.0">
                  <c:v>79.5</c:v>
                </c:pt>
                <c:pt idx="319" formatCode="0.0">
                  <c:v>79.75</c:v>
                </c:pt>
                <c:pt idx="320" formatCode="0.0">
                  <c:v>80</c:v>
                </c:pt>
                <c:pt idx="321" formatCode="0.0">
                  <c:v>80.25</c:v>
                </c:pt>
                <c:pt idx="322" formatCode="0.0">
                  <c:v>80.5</c:v>
                </c:pt>
                <c:pt idx="323" formatCode="0.0">
                  <c:v>80.75</c:v>
                </c:pt>
                <c:pt idx="324" formatCode="0.0">
                  <c:v>81</c:v>
                </c:pt>
                <c:pt idx="325" formatCode="0.0">
                  <c:v>81.25</c:v>
                </c:pt>
                <c:pt idx="326" formatCode="0.0">
                  <c:v>81.5</c:v>
                </c:pt>
                <c:pt idx="327" formatCode="0.0">
                  <c:v>81.75</c:v>
                </c:pt>
                <c:pt idx="328" formatCode="0.0">
                  <c:v>82</c:v>
                </c:pt>
                <c:pt idx="329" formatCode="0.0">
                  <c:v>82.25</c:v>
                </c:pt>
                <c:pt idx="330" formatCode="0.0">
                  <c:v>82.5</c:v>
                </c:pt>
                <c:pt idx="331" formatCode="0.0">
                  <c:v>82.75</c:v>
                </c:pt>
                <c:pt idx="332" formatCode="0.0">
                  <c:v>83</c:v>
                </c:pt>
                <c:pt idx="333" formatCode="0.0">
                  <c:v>83.25</c:v>
                </c:pt>
                <c:pt idx="334" formatCode="0.0">
                  <c:v>83.5</c:v>
                </c:pt>
                <c:pt idx="335" formatCode="0.0">
                  <c:v>83.75</c:v>
                </c:pt>
                <c:pt idx="336" formatCode="0.0">
                  <c:v>84</c:v>
                </c:pt>
                <c:pt idx="337" formatCode="0.0">
                  <c:v>84.25</c:v>
                </c:pt>
                <c:pt idx="338" formatCode="0.0">
                  <c:v>84.5</c:v>
                </c:pt>
                <c:pt idx="339" formatCode="0.0">
                  <c:v>84.75</c:v>
                </c:pt>
                <c:pt idx="340" formatCode="0.0">
                  <c:v>85</c:v>
                </c:pt>
                <c:pt idx="341" formatCode="0.0">
                  <c:v>85.25</c:v>
                </c:pt>
                <c:pt idx="342" formatCode="0.0">
                  <c:v>85.5</c:v>
                </c:pt>
                <c:pt idx="343" formatCode="0.0">
                  <c:v>85.75</c:v>
                </c:pt>
                <c:pt idx="344" formatCode="0.0">
                  <c:v>86</c:v>
                </c:pt>
                <c:pt idx="345" formatCode="0.0">
                  <c:v>86.25</c:v>
                </c:pt>
                <c:pt idx="346" formatCode="0.0">
                  <c:v>86.5</c:v>
                </c:pt>
                <c:pt idx="347" formatCode="0.0">
                  <c:v>86.75</c:v>
                </c:pt>
                <c:pt idx="348" formatCode="0.0">
                  <c:v>87</c:v>
                </c:pt>
                <c:pt idx="349" formatCode="0.0">
                  <c:v>87.25</c:v>
                </c:pt>
                <c:pt idx="350" formatCode="0.0">
                  <c:v>87.5</c:v>
                </c:pt>
                <c:pt idx="351" formatCode="0.0">
                  <c:v>87.75</c:v>
                </c:pt>
                <c:pt idx="352" formatCode="0.0">
                  <c:v>88</c:v>
                </c:pt>
                <c:pt idx="353" formatCode="0.0">
                  <c:v>88.25</c:v>
                </c:pt>
                <c:pt idx="354" formatCode="0.0">
                  <c:v>88.5</c:v>
                </c:pt>
                <c:pt idx="355" formatCode="0.0">
                  <c:v>88.75</c:v>
                </c:pt>
                <c:pt idx="356" formatCode="0.0">
                  <c:v>89</c:v>
                </c:pt>
                <c:pt idx="357" formatCode="0.0">
                  <c:v>89.25</c:v>
                </c:pt>
                <c:pt idx="358" formatCode="0.0">
                  <c:v>89.5</c:v>
                </c:pt>
                <c:pt idx="359" formatCode="0.0">
                  <c:v>89.75</c:v>
                </c:pt>
                <c:pt idx="360" formatCode="0.0">
                  <c:v>90</c:v>
                </c:pt>
                <c:pt idx="361" formatCode="0.0">
                  <c:v>90.25</c:v>
                </c:pt>
                <c:pt idx="362" formatCode="0.0">
                  <c:v>90.5</c:v>
                </c:pt>
                <c:pt idx="363" formatCode="0.0">
                  <c:v>90.75</c:v>
                </c:pt>
                <c:pt idx="364" formatCode="0.0">
                  <c:v>91</c:v>
                </c:pt>
                <c:pt idx="365" formatCode="0.0">
                  <c:v>91.25</c:v>
                </c:pt>
                <c:pt idx="366" formatCode="0.0">
                  <c:v>91.5</c:v>
                </c:pt>
                <c:pt idx="367" formatCode="0.0">
                  <c:v>91.75</c:v>
                </c:pt>
                <c:pt idx="368" formatCode="0.0">
                  <c:v>92</c:v>
                </c:pt>
                <c:pt idx="369" formatCode="0.0">
                  <c:v>92.25</c:v>
                </c:pt>
                <c:pt idx="370" formatCode="0.0">
                  <c:v>92.5</c:v>
                </c:pt>
                <c:pt idx="371" formatCode="0.0">
                  <c:v>92.75</c:v>
                </c:pt>
                <c:pt idx="372" formatCode="0.0">
                  <c:v>93</c:v>
                </c:pt>
                <c:pt idx="373" formatCode="0.0">
                  <c:v>93.25</c:v>
                </c:pt>
                <c:pt idx="374" formatCode="0.0">
                  <c:v>93.5</c:v>
                </c:pt>
                <c:pt idx="375" formatCode="0.0">
                  <c:v>93.75</c:v>
                </c:pt>
                <c:pt idx="376" formatCode="0.0">
                  <c:v>94</c:v>
                </c:pt>
                <c:pt idx="377" formatCode="0.0">
                  <c:v>94.25</c:v>
                </c:pt>
                <c:pt idx="378" formatCode="0.0">
                  <c:v>94.5</c:v>
                </c:pt>
                <c:pt idx="379" formatCode="0.0">
                  <c:v>94.75</c:v>
                </c:pt>
                <c:pt idx="380" formatCode="0.0">
                  <c:v>95</c:v>
                </c:pt>
                <c:pt idx="381" formatCode="0.0">
                  <c:v>95.25</c:v>
                </c:pt>
                <c:pt idx="382" formatCode="0.0">
                  <c:v>95.5</c:v>
                </c:pt>
                <c:pt idx="383" formatCode="0.0">
                  <c:v>95.75</c:v>
                </c:pt>
                <c:pt idx="384" formatCode="0.0">
                  <c:v>96</c:v>
                </c:pt>
                <c:pt idx="385" formatCode="0.0">
                  <c:v>96.25</c:v>
                </c:pt>
                <c:pt idx="386" formatCode="0.0">
                  <c:v>96.5</c:v>
                </c:pt>
                <c:pt idx="387" formatCode="0.0">
                  <c:v>96.75</c:v>
                </c:pt>
                <c:pt idx="388" formatCode="0.0">
                  <c:v>97</c:v>
                </c:pt>
                <c:pt idx="389" formatCode="0.0">
                  <c:v>97.25</c:v>
                </c:pt>
                <c:pt idx="390" formatCode="0.0">
                  <c:v>97.5</c:v>
                </c:pt>
                <c:pt idx="391" formatCode="0.0">
                  <c:v>97.75</c:v>
                </c:pt>
                <c:pt idx="392" formatCode="0.0">
                  <c:v>98</c:v>
                </c:pt>
                <c:pt idx="393" formatCode="0.0">
                  <c:v>98.25</c:v>
                </c:pt>
                <c:pt idx="394" formatCode="0.0">
                  <c:v>98.5</c:v>
                </c:pt>
                <c:pt idx="395" formatCode="0.0">
                  <c:v>98.75</c:v>
                </c:pt>
                <c:pt idx="396" formatCode="0.0">
                  <c:v>99</c:v>
                </c:pt>
                <c:pt idx="397" formatCode="0.0">
                  <c:v>99.25</c:v>
                </c:pt>
                <c:pt idx="398" formatCode="0.0">
                  <c:v>99.5</c:v>
                </c:pt>
                <c:pt idx="399" formatCode="0.0">
                  <c:v>99.75</c:v>
                </c:pt>
                <c:pt idx="400" formatCode="0.0">
                  <c:v>100</c:v>
                </c:pt>
                <c:pt idx="401" formatCode="0.0">
                  <c:v>100.25</c:v>
                </c:pt>
                <c:pt idx="402" formatCode="0.0">
                  <c:v>100.5</c:v>
                </c:pt>
                <c:pt idx="403" formatCode="0.0">
                  <c:v>100.75</c:v>
                </c:pt>
                <c:pt idx="404" formatCode="0.0">
                  <c:v>101</c:v>
                </c:pt>
                <c:pt idx="405" formatCode="0.0">
                  <c:v>101.25</c:v>
                </c:pt>
                <c:pt idx="406" formatCode="0.0">
                  <c:v>101.5</c:v>
                </c:pt>
                <c:pt idx="407" formatCode="0.0">
                  <c:v>101.75</c:v>
                </c:pt>
                <c:pt idx="408" formatCode="0.0">
                  <c:v>102</c:v>
                </c:pt>
              </c:numCache>
            </c:numRef>
          </c:xVal>
          <c:yVal>
            <c:numRef>
              <c:f>'01% xanthan solution'!$E$5:$E$2005</c:f>
              <c:numCache>
                <c:formatCode>General</c:formatCode>
                <c:ptCount val="2001"/>
                <c:pt idx="4" formatCode="0.00">
                  <c:v>3.3555000000000001</c:v>
                </c:pt>
                <c:pt idx="5" formatCode="0.00">
                  <c:v>3.4402500000000003</c:v>
                </c:pt>
                <c:pt idx="6" formatCode="0.00">
                  <c:v>3.4816250000000002</c:v>
                </c:pt>
                <c:pt idx="7" formatCode="0.00">
                  <c:v>3.4903750000000002</c:v>
                </c:pt>
                <c:pt idx="8" formatCode="0.00">
                  <c:v>3.4861250000000004</c:v>
                </c:pt>
                <c:pt idx="9" formatCode="0.00">
                  <c:v>3.477125</c:v>
                </c:pt>
                <c:pt idx="10" formatCode="0.00">
                  <c:v>3.46875</c:v>
                </c:pt>
                <c:pt idx="11" formatCode="0.00">
                  <c:v>2.7830000000000004</c:v>
                </c:pt>
                <c:pt idx="12" formatCode="0.00">
                  <c:v>2.6597499999999998</c:v>
                </c:pt>
                <c:pt idx="13" formatCode="0.00">
                  <c:v>2.6008749999999998</c:v>
                </c:pt>
                <c:pt idx="14" formatCode="0.00">
                  <c:v>2.5707500000000003</c:v>
                </c:pt>
                <c:pt idx="15" formatCode="0.00">
                  <c:v>2.5915000000000004</c:v>
                </c:pt>
                <c:pt idx="16" formatCode="0.00">
                  <c:v>2.6037499999999998</c:v>
                </c:pt>
                <c:pt idx="17" formatCode="0.00">
                  <c:v>2.6652499999999999</c:v>
                </c:pt>
                <c:pt idx="18" formatCode="0.00">
                  <c:v>2.7603750000000002</c:v>
                </c:pt>
                <c:pt idx="19" formatCode="0.00">
                  <c:v>2.9261249999999999</c:v>
                </c:pt>
                <c:pt idx="20" formatCode="0.00">
                  <c:v>3.0318749999999999</c:v>
                </c:pt>
                <c:pt idx="21" formatCode="0.00">
                  <c:v>3.1795</c:v>
                </c:pt>
                <c:pt idx="22" formatCode="0.00">
                  <c:v>3.2183750000000009</c:v>
                </c:pt>
                <c:pt idx="23" formatCode="0.00">
                  <c:v>3.2133750000000005</c:v>
                </c:pt>
                <c:pt idx="24" formatCode="0.00">
                  <c:v>3.2246249999999996</c:v>
                </c:pt>
                <c:pt idx="25" formatCode="0.00">
                  <c:v>3.257625</c:v>
                </c:pt>
                <c:pt idx="26" formatCode="0.00">
                  <c:v>3.2182500000000003</c:v>
                </c:pt>
                <c:pt idx="27" formatCode="0.00">
                  <c:v>3.6720000000000002</c:v>
                </c:pt>
                <c:pt idx="28" formatCode="0.00">
                  <c:v>3.54725</c:v>
                </c:pt>
                <c:pt idx="29" formatCode="0.00">
                  <c:v>3.334025</c:v>
                </c:pt>
                <c:pt idx="30" formatCode="0.00">
                  <c:v>3.2142750000000002</c:v>
                </c:pt>
                <c:pt idx="31" formatCode="0.00">
                  <c:v>3.1078625</c:v>
                </c:pt>
                <c:pt idx="32" formatCode="0.00">
                  <c:v>2.9863374999999999</c:v>
                </c:pt>
                <c:pt idx="33" formatCode="0.00">
                  <c:v>2.8088374999999997</c:v>
                </c:pt>
                <c:pt idx="34" formatCode="0.00">
                  <c:v>2.6936249999999999</c:v>
                </c:pt>
                <c:pt idx="35" formatCode="0.00">
                  <c:v>2.0311249999999998</c:v>
                </c:pt>
                <c:pt idx="36" formatCode="0.00">
                  <c:v>2.0354999999999999</c:v>
                </c:pt>
                <c:pt idx="37" formatCode="0.00">
                  <c:v>1.9459750000000002</c:v>
                </c:pt>
                <c:pt idx="38" formatCode="0.00">
                  <c:v>1.8448500000000001</c:v>
                </c:pt>
                <c:pt idx="39" formatCode="0.00">
                  <c:v>1.7625124999999997</c:v>
                </c:pt>
                <c:pt idx="40" formatCode="0.00">
                  <c:v>1.6747875000000001</c:v>
                </c:pt>
                <c:pt idx="41" formatCode="0.00">
                  <c:v>1.5837875000000001</c:v>
                </c:pt>
                <c:pt idx="42" formatCode="0.00">
                  <c:v>1.4926250000000001</c:v>
                </c:pt>
                <c:pt idx="43" formatCode="0.00">
                  <c:v>1.467875</c:v>
                </c:pt>
                <c:pt idx="44" formatCode="0.00">
                  <c:v>1.7595000000000001</c:v>
                </c:pt>
                <c:pt idx="45" formatCode="0.00">
                  <c:v>1.86775</c:v>
                </c:pt>
                <c:pt idx="46" formatCode="0.00">
                  <c:v>1.8648750000000001</c:v>
                </c:pt>
                <c:pt idx="47" formatCode="0.00">
                  <c:v>1.915375</c:v>
                </c:pt>
                <c:pt idx="48" formatCode="0.00">
                  <c:v>1.8926249999999998</c:v>
                </c:pt>
                <c:pt idx="49" formatCode="0.00">
                  <c:v>1.96675</c:v>
                </c:pt>
                <c:pt idx="50" formatCode="0.00">
                  <c:v>1.972375</c:v>
                </c:pt>
                <c:pt idx="51" formatCode="0.00">
                  <c:v>2.0046374999999999</c:v>
                </c:pt>
                <c:pt idx="52" formatCode="0.00">
                  <c:v>1.7011375000000002</c:v>
                </c:pt>
                <c:pt idx="53" formatCode="0.00">
                  <c:v>1.6918875000000002</c:v>
                </c:pt>
                <c:pt idx="54" formatCode="0.00">
                  <c:v>1.6911375</c:v>
                </c:pt>
                <c:pt idx="55" formatCode="0.00">
                  <c:v>1.708075</c:v>
                </c:pt>
                <c:pt idx="56" formatCode="0.00">
                  <c:v>1.7973250000000001</c:v>
                </c:pt>
                <c:pt idx="57" formatCode="0.00">
                  <c:v>1.8370999999999997</c:v>
                </c:pt>
                <c:pt idx="58" formatCode="0.00">
                  <c:v>1.8969750000000001</c:v>
                </c:pt>
                <c:pt idx="59" formatCode="0.00">
                  <c:v>2.0123375000000001</c:v>
                </c:pt>
                <c:pt idx="60" formatCode="0.00">
                  <c:v>2.0520874999999998</c:v>
                </c:pt>
                <c:pt idx="61" formatCode="0.00">
                  <c:v>2.0259125</c:v>
                </c:pt>
                <c:pt idx="62" formatCode="0.00">
                  <c:v>2.0360374999999999</c:v>
                </c:pt>
                <c:pt idx="63" formatCode="0.00">
                  <c:v>1.9596</c:v>
                </c:pt>
                <c:pt idx="64" formatCode="0.00">
                  <c:v>1.896725</c:v>
                </c:pt>
                <c:pt idx="65" formatCode="0.00">
                  <c:v>1.8047</c:v>
                </c:pt>
                <c:pt idx="66" formatCode="0.00">
                  <c:v>1.700825</c:v>
                </c:pt>
                <c:pt idx="67" formatCode="0.00">
                  <c:v>1.5009500000000005</c:v>
                </c:pt>
                <c:pt idx="68" formatCode="0.00">
                  <c:v>1.3985750000000001</c:v>
                </c:pt>
                <c:pt idx="69" formatCode="0.00">
                  <c:v>1.3683749999999999</c:v>
                </c:pt>
                <c:pt idx="70" formatCode="0.00">
                  <c:v>1.405875</c:v>
                </c:pt>
                <c:pt idx="71" formatCode="0.00">
                  <c:v>1.5185</c:v>
                </c:pt>
                <c:pt idx="72" formatCode="0.00">
                  <c:v>1.5723749999999999</c:v>
                </c:pt>
                <c:pt idx="73" formatCode="0.00">
                  <c:v>1.5302499999999999</c:v>
                </c:pt>
                <c:pt idx="74" formatCode="0.00">
                  <c:v>1.504375</c:v>
                </c:pt>
                <c:pt idx="75" formatCode="0.00">
                  <c:v>1.6521249999999998</c:v>
                </c:pt>
                <c:pt idx="76" formatCode="0.00">
                  <c:v>1.58</c:v>
                </c:pt>
                <c:pt idx="77" formatCode="0.00">
                  <c:v>1.4962499999999999</c:v>
                </c:pt>
                <c:pt idx="78" formatCode="0.00">
                  <c:v>1.399</c:v>
                </c:pt>
                <c:pt idx="79" formatCode="0.00">
                  <c:v>1.2402500000000001</c:v>
                </c:pt>
                <c:pt idx="80" formatCode="0.00">
                  <c:v>1.1883750000000002</c:v>
                </c:pt>
                <c:pt idx="81" formatCode="0.00">
                  <c:v>1.217625</c:v>
                </c:pt>
                <c:pt idx="82" formatCode="0.00">
                  <c:v>1.2038750000000003</c:v>
                </c:pt>
                <c:pt idx="83" formatCode="0.00">
                  <c:v>0.9993749999999999</c:v>
                </c:pt>
                <c:pt idx="84" formatCode="0.00">
                  <c:v>1.0026249999999999</c:v>
                </c:pt>
                <c:pt idx="85" formatCode="0.00">
                  <c:v>0.92149999999999999</c:v>
                </c:pt>
                <c:pt idx="86" formatCode="0.00">
                  <c:v>1.06775</c:v>
                </c:pt>
                <c:pt idx="87" formatCode="0.00">
                  <c:v>1.04525</c:v>
                </c:pt>
                <c:pt idx="88" formatCode="0.00">
                  <c:v>0.96637499999999987</c:v>
                </c:pt>
                <c:pt idx="89" formatCode="0.00">
                  <c:v>0.89712499999999995</c:v>
                </c:pt>
                <c:pt idx="90" formatCode="0.00">
                  <c:v>0.84587500000000004</c:v>
                </c:pt>
                <c:pt idx="91" formatCode="0.00">
                  <c:v>0.78087499999999999</c:v>
                </c:pt>
                <c:pt idx="92" formatCode="0.00">
                  <c:v>0.78</c:v>
                </c:pt>
                <c:pt idx="93" formatCode="0.00">
                  <c:v>1.0766249999999999</c:v>
                </c:pt>
                <c:pt idx="94" formatCode="0.00">
                  <c:v>0.82699999999999996</c:v>
                </c:pt>
                <c:pt idx="95" formatCode="0.00">
                  <c:v>0.77950000000000008</c:v>
                </c:pt>
                <c:pt idx="96" formatCode="0.00">
                  <c:v>0.73450000000000004</c:v>
                </c:pt>
                <c:pt idx="97" formatCode="0.00">
                  <c:v>0.64575000000000016</c:v>
                </c:pt>
                <c:pt idx="98" formatCode="0.00">
                  <c:v>0.61325000000000007</c:v>
                </c:pt>
                <c:pt idx="99" formatCode="0.00">
                  <c:v>0.58324999999999994</c:v>
                </c:pt>
                <c:pt idx="100" formatCode="0.00">
                  <c:v>0.48162500000000003</c:v>
                </c:pt>
                <c:pt idx="101" formatCode="0.00">
                  <c:v>0.23250000000000001</c:v>
                </c:pt>
                <c:pt idx="102" formatCode="0.00">
                  <c:v>0.29874999999999996</c:v>
                </c:pt>
                <c:pt idx="103" formatCode="0.00">
                  <c:v>0.30625000000000002</c:v>
                </c:pt>
                <c:pt idx="104" formatCode="0.00">
                  <c:v>0.36624999999999996</c:v>
                </c:pt>
                <c:pt idx="105" formatCode="0.00">
                  <c:v>0.50874999999999992</c:v>
                </c:pt>
                <c:pt idx="106" formatCode="0.00">
                  <c:v>0.59499999999999997</c:v>
                </c:pt>
                <c:pt idx="107" formatCode="0.00">
                  <c:v>0.66874999999999996</c:v>
                </c:pt>
                <c:pt idx="108" formatCode="0.00">
                  <c:v>0.66500000000000015</c:v>
                </c:pt>
                <c:pt idx="109" formatCode="0.00">
                  <c:v>0.61124999999999996</c:v>
                </c:pt>
                <c:pt idx="110" formatCode="0.00">
                  <c:v>0.56624999999999992</c:v>
                </c:pt>
                <c:pt idx="111" formatCode="0.00">
                  <c:v>0.52</c:v>
                </c:pt>
                <c:pt idx="112" formatCode="0.00">
                  <c:v>0.54749999999999999</c:v>
                </c:pt>
                <c:pt idx="113" formatCode="0.00">
                  <c:v>0.4975</c:v>
                </c:pt>
                <c:pt idx="114" formatCode="0.00">
                  <c:v>0.51749999999999996</c:v>
                </c:pt>
                <c:pt idx="115" formatCode="0.00">
                  <c:v>0.52374999999999994</c:v>
                </c:pt>
                <c:pt idx="116" formatCode="0.00">
                  <c:v>0.58624999999999994</c:v>
                </c:pt>
                <c:pt idx="117" formatCode="0.00">
                  <c:v>0.54125000000000001</c:v>
                </c:pt>
                <c:pt idx="118" formatCode="0.00">
                  <c:v>0.46249999999999997</c:v>
                </c:pt>
                <c:pt idx="119" formatCode="0.00">
                  <c:v>0.52625000000000011</c:v>
                </c:pt>
                <c:pt idx="120" formatCode="0.00">
                  <c:v>0.47</c:v>
                </c:pt>
                <c:pt idx="121" formatCode="0.00">
                  <c:v>0.43500000000000005</c:v>
                </c:pt>
                <c:pt idx="122" formatCode="0.00">
                  <c:v>0.43</c:v>
                </c:pt>
                <c:pt idx="123" formatCode="0.00">
                  <c:v>0.45000000000000007</c:v>
                </c:pt>
                <c:pt idx="124" formatCode="0.00">
                  <c:v>0.49100000000000005</c:v>
                </c:pt>
                <c:pt idx="125" formatCode="0.00">
                  <c:v>0.54975000000000007</c:v>
                </c:pt>
                <c:pt idx="126" formatCode="0.00">
                  <c:v>0.60475000000000001</c:v>
                </c:pt>
                <c:pt idx="127" formatCode="0.00">
                  <c:v>0.59475000000000011</c:v>
                </c:pt>
                <c:pt idx="128" formatCode="0.00">
                  <c:v>0.59725000000000006</c:v>
                </c:pt>
                <c:pt idx="129" formatCode="0.00">
                  <c:v>0.61599999999999988</c:v>
                </c:pt>
                <c:pt idx="130" formatCode="0.00">
                  <c:v>0.58725000000000005</c:v>
                </c:pt>
                <c:pt idx="131" formatCode="0.00">
                  <c:v>0.54475000000000007</c:v>
                </c:pt>
                <c:pt idx="132" formatCode="0.00">
                  <c:v>0.51</c:v>
                </c:pt>
                <c:pt idx="133" formatCode="0.00">
                  <c:v>0.51124999999999998</c:v>
                </c:pt>
                <c:pt idx="134" formatCode="0.00">
                  <c:v>0.55999999999999994</c:v>
                </c:pt>
                <c:pt idx="135" formatCode="0.00">
                  <c:v>0.60124999999999995</c:v>
                </c:pt>
                <c:pt idx="136" formatCode="0.00">
                  <c:v>0.63750000000000007</c:v>
                </c:pt>
                <c:pt idx="137" formatCode="0.00">
                  <c:v>0.72387500000000005</c:v>
                </c:pt>
                <c:pt idx="138" formatCode="0.00">
                  <c:v>0.67637500000000006</c:v>
                </c:pt>
                <c:pt idx="139" formatCode="0.00">
                  <c:v>0.68012500000000009</c:v>
                </c:pt>
                <c:pt idx="140" formatCode="0.00">
                  <c:v>0.6638750000000001</c:v>
                </c:pt>
                <c:pt idx="141" formatCode="0.00">
                  <c:v>0.74450000000000005</c:v>
                </c:pt>
                <c:pt idx="142" formatCode="0.00">
                  <c:v>0.77949999999999997</c:v>
                </c:pt>
                <c:pt idx="143" formatCode="0.00">
                  <c:v>0.72950000000000004</c:v>
                </c:pt>
                <c:pt idx="144" formatCode="0.00">
                  <c:v>0.72075000000000011</c:v>
                </c:pt>
                <c:pt idx="145" formatCode="0.00">
                  <c:v>0.71399999999999997</c:v>
                </c:pt>
                <c:pt idx="146" formatCode="0.00">
                  <c:v>0.80775000000000008</c:v>
                </c:pt>
                <c:pt idx="147" formatCode="0.00">
                  <c:v>0.82150000000000012</c:v>
                </c:pt>
                <c:pt idx="148" formatCode="0.00">
                  <c:v>0.81525000000000003</c:v>
                </c:pt>
                <c:pt idx="149" formatCode="0.00">
                  <c:v>0.77337499999999992</c:v>
                </c:pt>
                <c:pt idx="150" formatCode="0.00">
                  <c:v>0.71962499999999996</c:v>
                </c:pt>
                <c:pt idx="151" formatCode="0.00">
                  <c:v>0.75337499999999991</c:v>
                </c:pt>
                <c:pt idx="152" formatCode="0.00">
                  <c:v>0.69337499999999996</c:v>
                </c:pt>
                <c:pt idx="153" formatCode="0.00">
                  <c:v>0.63249999999999984</c:v>
                </c:pt>
                <c:pt idx="154" formatCode="0.00">
                  <c:v>0.65749999999999997</c:v>
                </c:pt>
                <c:pt idx="155" formatCode="0.00">
                  <c:v>0.6712499999999999</c:v>
                </c:pt>
                <c:pt idx="156" formatCode="0.00">
                  <c:v>0.6662499999999999</c:v>
                </c:pt>
                <c:pt idx="157" formatCode="0.00">
                  <c:v>0.66625000000000001</c:v>
                </c:pt>
                <c:pt idx="158" formatCode="0.00">
                  <c:v>0.72124999999999995</c:v>
                </c:pt>
                <c:pt idx="159" formatCode="0.00">
                  <c:v>0.76049999999999995</c:v>
                </c:pt>
                <c:pt idx="160" formatCode="0.00">
                  <c:v>0.77174999999999994</c:v>
                </c:pt>
                <c:pt idx="161" formatCode="0.00">
                  <c:v>0.69799999999999995</c:v>
                </c:pt>
                <c:pt idx="162" formatCode="0.00">
                  <c:v>0.58674999999999999</c:v>
                </c:pt>
                <c:pt idx="163" formatCode="0.00">
                  <c:v>0.54049999999999998</c:v>
                </c:pt>
                <c:pt idx="164" formatCode="0.00">
                  <c:v>0.55300000000000005</c:v>
                </c:pt>
                <c:pt idx="165" formatCode="0.00">
                  <c:v>0.55299999999999994</c:v>
                </c:pt>
                <c:pt idx="166" formatCode="0.00">
                  <c:v>0.52049999999999996</c:v>
                </c:pt>
                <c:pt idx="167" formatCode="0.00">
                  <c:v>0.47750000000000004</c:v>
                </c:pt>
                <c:pt idx="168" formatCode="0.00">
                  <c:v>0.51875000000000004</c:v>
                </c:pt>
                <c:pt idx="169" formatCode="0.00">
                  <c:v>0.63750000000000007</c:v>
                </c:pt>
                <c:pt idx="170" formatCode="0.00">
                  <c:v>0.72699999999999998</c:v>
                </c:pt>
                <c:pt idx="171" formatCode="0.00">
                  <c:v>0.80900000000000005</c:v>
                </c:pt>
                <c:pt idx="172" formatCode="0.00">
                  <c:v>0.83150000000000002</c:v>
                </c:pt>
                <c:pt idx="173" formatCode="0.00">
                  <c:v>0.75650000000000006</c:v>
                </c:pt>
                <c:pt idx="174" formatCode="0.00">
                  <c:v>0.76274999999999993</c:v>
                </c:pt>
                <c:pt idx="175" formatCode="0.00">
                  <c:v>0.83474999999999988</c:v>
                </c:pt>
                <c:pt idx="176" formatCode="0.00">
                  <c:v>0.88600000000000012</c:v>
                </c:pt>
                <c:pt idx="177" formatCode="0.00">
                  <c:v>0.91612499999999997</c:v>
                </c:pt>
                <c:pt idx="178" formatCode="0.00">
                  <c:v>0.92537499999999995</c:v>
                </c:pt>
                <c:pt idx="179" formatCode="0.00">
                  <c:v>0.95874999999999999</c:v>
                </c:pt>
                <c:pt idx="180" formatCode="0.00">
                  <c:v>0.97624999999999995</c:v>
                </c:pt>
                <c:pt idx="181" formatCode="0.00">
                  <c:v>1.0725</c:v>
                </c:pt>
                <c:pt idx="182" formatCode="0.00">
                  <c:v>1.0712499999999998</c:v>
                </c:pt>
                <c:pt idx="183" formatCode="0.00">
                  <c:v>0.99924999999999997</c:v>
                </c:pt>
                <c:pt idx="184" formatCode="0.00">
                  <c:v>0.96174999999999988</c:v>
                </c:pt>
                <c:pt idx="185" formatCode="0.00">
                  <c:v>0.92537499999999995</c:v>
                </c:pt>
                <c:pt idx="186" formatCode="0.00">
                  <c:v>0.95874999999999999</c:v>
                </c:pt>
                <c:pt idx="187" formatCode="0.00">
                  <c:v>0.97624999999999995</c:v>
                </c:pt>
                <c:pt idx="188" formatCode="0.00">
                  <c:v>1.0725</c:v>
                </c:pt>
                <c:pt idx="189" formatCode="0.00">
                  <c:v>1.0712499999999998</c:v>
                </c:pt>
                <c:pt idx="190" formatCode="0.00">
                  <c:v>0.99924999999999997</c:v>
                </c:pt>
                <c:pt idx="191" formatCode="0.00">
                  <c:v>0.96174999999999988</c:v>
                </c:pt>
                <c:pt idx="192" formatCode="0.00">
                  <c:v>0.94587499999999991</c:v>
                </c:pt>
                <c:pt idx="193" formatCode="0.00">
                  <c:v>0.957125</c:v>
                </c:pt>
                <c:pt idx="194" formatCode="0.00">
                  <c:v>0.94974999999999998</c:v>
                </c:pt>
                <c:pt idx="195" formatCode="0.00">
                  <c:v>0.91225000000000001</c:v>
                </c:pt>
                <c:pt idx="196" formatCode="0.00">
                  <c:v>0.86975000000000002</c:v>
                </c:pt>
                <c:pt idx="197" formatCode="0.00">
                  <c:v>0.89100000000000001</c:v>
                </c:pt>
                <c:pt idx="198" formatCode="0.00">
                  <c:v>0.88725000000000009</c:v>
                </c:pt>
                <c:pt idx="199" formatCode="0.00">
                  <c:v>0.87599999999999989</c:v>
                </c:pt>
                <c:pt idx="200" formatCode="0.00">
                  <c:v>0.85175000000000001</c:v>
                </c:pt>
                <c:pt idx="201" formatCode="0.00">
                  <c:v>0.82550000000000001</c:v>
                </c:pt>
                <c:pt idx="202" formatCode="0.00">
                  <c:v>0.8085</c:v>
                </c:pt>
                <c:pt idx="203" formatCode="0.00">
                  <c:v>0.88387500000000008</c:v>
                </c:pt>
                <c:pt idx="204" formatCode="0.00">
                  <c:v>0.88512499999999994</c:v>
                </c:pt>
                <c:pt idx="205" formatCode="0.00">
                  <c:v>0.91712499999999997</c:v>
                </c:pt>
                <c:pt idx="206" formatCode="0.00">
                  <c:v>0.98112500000000002</c:v>
                </c:pt>
                <c:pt idx="207" formatCode="0.00">
                  <c:v>1.052</c:v>
                </c:pt>
                <c:pt idx="208" formatCode="0.00">
                  <c:v>1.096125</c:v>
                </c:pt>
                <c:pt idx="209" formatCode="0.00">
                  <c:v>1.133</c:v>
                </c:pt>
                <c:pt idx="210" formatCode="0.00">
                  <c:v>1.1356250000000001</c:v>
                </c:pt>
                <c:pt idx="211" formatCode="0.00">
                  <c:v>1.1356250000000001</c:v>
                </c:pt>
                <c:pt idx="212" formatCode="0.00">
                  <c:v>1.1593749999999998</c:v>
                </c:pt>
                <c:pt idx="213" formatCode="0.00">
                  <c:v>1.1844999999999999</c:v>
                </c:pt>
                <c:pt idx="214" formatCode="0.00">
                  <c:v>1.1853750000000001</c:v>
                </c:pt>
                <c:pt idx="215" formatCode="0.00">
                  <c:v>1.2026250000000001</c:v>
                </c:pt>
                <c:pt idx="216" formatCode="0.00">
                  <c:v>1.2910999999999999</c:v>
                </c:pt>
                <c:pt idx="217" formatCode="0.00">
                  <c:v>1.312975</c:v>
                </c:pt>
                <c:pt idx="218" formatCode="0.00">
                  <c:v>1.3631</c:v>
                </c:pt>
                <c:pt idx="219" formatCode="0.00">
                  <c:v>1.308975</c:v>
                </c:pt>
                <c:pt idx="220" formatCode="0.00">
                  <c:v>1.3358500000000002</c:v>
                </c:pt>
                <c:pt idx="221" formatCode="0.00">
                  <c:v>1.3460999999999999</c:v>
                </c:pt>
                <c:pt idx="222" formatCode="0.00">
                  <c:v>1.3637250000000001</c:v>
                </c:pt>
                <c:pt idx="223" formatCode="0.00">
                  <c:v>1.3228500000000001</c:v>
                </c:pt>
                <c:pt idx="224" formatCode="0.00">
                  <c:v>1.3350374999999999</c:v>
                </c:pt>
                <c:pt idx="225" formatCode="0.00">
                  <c:v>1.3954</c:v>
                </c:pt>
                <c:pt idx="226" formatCode="0.00">
                  <c:v>1.4009</c:v>
                </c:pt>
                <c:pt idx="227" formatCode="0.00">
                  <c:v>1.608025</c:v>
                </c:pt>
                <c:pt idx="228" formatCode="0.00">
                  <c:v>1.8025249999999999</c:v>
                </c:pt>
                <c:pt idx="229" formatCode="0.00">
                  <c:v>1.941775</c:v>
                </c:pt>
                <c:pt idx="230" formatCode="0.00">
                  <c:v>2.0710250000000001</c:v>
                </c:pt>
                <c:pt idx="231" formatCode="0.00">
                  <c:v>2.205025</c:v>
                </c:pt>
                <c:pt idx="232" formatCode="0.00">
                  <c:v>2.2192375000000002</c:v>
                </c:pt>
                <c:pt idx="233" formatCode="0.00">
                  <c:v>2.214</c:v>
                </c:pt>
                <c:pt idx="234" formatCode="0.00">
                  <c:v>2.2150000000000003</c:v>
                </c:pt>
                <c:pt idx="235" formatCode="0.00">
                  <c:v>2.1058750000000002</c:v>
                </c:pt>
                <c:pt idx="236" formatCode="0.00">
                  <c:v>2.0577500000000004</c:v>
                </c:pt>
                <c:pt idx="237" formatCode="0.00">
                  <c:v>2.1223749999999999</c:v>
                </c:pt>
                <c:pt idx="238" formatCode="0.00">
                  <c:v>2.0694125000000003</c:v>
                </c:pt>
                <c:pt idx="239" formatCode="0.00">
                  <c:v>2.0784125000000002</c:v>
                </c:pt>
                <c:pt idx="240" formatCode="0.00">
                  <c:v>2.0992875</c:v>
                </c:pt>
                <c:pt idx="241" formatCode="0.00">
                  <c:v>2.12175</c:v>
                </c:pt>
                <c:pt idx="242" formatCode="0.00">
                  <c:v>2.2715000000000001</c:v>
                </c:pt>
                <c:pt idx="243" formatCode="0.00">
                  <c:v>2.4547500000000002</c:v>
                </c:pt>
                <c:pt idx="244" formatCode="0.00">
                  <c:v>2.4476250000000004</c:v>
                </c:pt>
                <c:pt idx="245" formatCode="0.00">
                  <c:v>2.3537499999999998</c:v>
                </c:pt>
                <c:pt idx="246" formatCode="0.00">
                  <c:v>2.3870874999999998</c:v>
                </c:pt>
                <c:pt idx="247" formatCode="0.00">
                  <c:v>2.4430874999999999</c:v>
                </c:pt>
                <c:pt idx="248" formatCode="0.00">
                  <c:v>2.4128500000000002</c:v>
                </c:pt>
                <c:pt idx="249" formatCode="0.00">
                  <c:v>2.4738875</c:v>
                </c:pt>
                <c:pt idx="250" formatCode="0.00">
                  <c:v>2.5151375000000002</c:v>
                </c:pt>
                <c:pt idx="251" formatCode="0.00">
                  <c:v>2.5688875000000002</c:v>
                </c:pt>
                <c:pt idx="252" formatCode="0.00">
                  <c:v>2.5920124999999996</c:v>
                </c:pt>
                <c:pt idx="253" formatCode="0.00">
                  <c:v>2.5567499999999996</c:v>
                </c:pt>
                <c:pt idx="254" formatCode="0.00">
                  <c:v>2.6127499999999997</c:v>
                </c:pt>
                <c:pt idx="255" formatCode="0.00">
                  <c:v>2.617375</c:v>
                </c:pt>
                <c:pt idx="256" formatCode="0.00">
                  <c:v>2.7299875000000005</c:v>
                </c:pt>
                <c:pt idx="257" formatCode="0.00">
                  <c:v>2.8251124999999999</c:v>
                </c:pt>
                <c:pt idx="258" formatCode="0.00">
                  <c:v>2.7086124999999996</c:v>
                </c:pt>
                <c:pt idx="259" formatCode="0.00">
                  <c:v>2.4407375</c:v>
                </c:pt>
                <c:pt idx="260" formatCode="0.00">
                  <c:v>2.3391125000000001</c:v>
                </c:pt>
                <c:pt idx="261" formatCode="0.00">
                  <c:v>2.3180000000000005</c:v>
                </c:pt>
                <c:pt idx="262" formatCode="0.00">
                  <c:v>2.2270499999999998</c:v>
                </c:pt>
                <c:pt idx="263" formatCode="0.00">
                  <c:v>2.1108000000000002</c:v>
                </c:pt>
                <c:pt idx="264" formatCode="0.00">
                  <c:v>1.9566749999999999</c:v>
                </c:pt>
                <c:pt idx="265" formatCode="0.00">
                  <c:v>1.7877624999999999</c:v>
                </c:pt>
                <c:pt idx="266" formatCode="0.00">
                  <c:v>1.7373874999999999</c:v>
                </c:pt>
                <c:pt idx="267" formatCode="0.00">
                  <c:v>1.8543875000000001</c:v>
                </c:pt>
                <c:pt idx="268" formatCode="0.00">
                  <c:v>1.9786375</c:v>
                </c:pt>
                <c:pt idx="269" formatCode="0.00">
                  <c:v>2.1067624999999999</c:v>
                </c:pt>
                <c:pt idx="270" formatCode="0.00">
                  <c:v>2.1977124999999997</c:v>
                </c:pt>
                <c:pt idx="271" formatCode="0.00">
                  <c:v>2.3100874999999998</c:v>
                </c:pt>
                <c:pt idx="272" formatCode="0.00">
                  <c:v>2.4493374999999999</c:v>
                </c:pt>
                <c:pt idx="273" formatCode="0.00">
                  <c:v>2.5714999999999999</c:v>
                </c:pt>
                <c:pt idx="274" formatCode="0.00">
                  <c:v>2.6981250000000001</c:v>
                </c:pt>
                <c:pt idx="275" formatCode="0.00">
                  <c:v>2.764875</c:v>
                </c:pt>
                <c:pt idx="276" formatCode="0.00">
                  <c:v>2.843</c:v>
                </c:pt>
                <c:pt idx="277" formatCode="0.00">
                  <c:v>2.6701250000000001</c:v>
                </c:pt>
                <c:pt idx="278" formatCode="0.00">
                  <c:v>2.4457500000000003</c:v>
                </c:pt>
                <c:pt idx="279" formatCode="0.00">
                  <c:v>2.1724999999999999</c:v>
                </c:pt>
                <c:pt idx="280" formatCode="0.00">
                  <c:v>1.9654999999999998</c:v>
                </c:pt>
                <c:pt idx="281" formatCode="0.00">
                  <c:v>1.7248749999999997</c:v>
                </c:pt>
                <c:pt idx="282" formatCode="0.00">
                  <c:v>1.5811249999999997</c:v>
                </c:pt>
                <c:pt idx="283" formatCode="0.00">
                  <c:v>1.44875</c:v>
                </c:pt>
                <c:pt idx="284" formatCode="0.00">
                  <c:v>1.2882500000000001</c:v>
                </c:pt>
                <c:pt idx="285" formatCode="0.00">
                  <c:v>1.397</c:v>
                </c:pt>
                <c:pt idx="286" formatCode="0.00">
                  <c:v>1.613375</c:v>
                </c:pt>
                <c:pt idx="287" formatCode="0.00">
                  <c:v>1.8840000000000001</c:v>
                </c:pt>
                <c:pt idx="288" formatCode="0.00">
                  <c:v>2.0998749999999999</c:v>
                </c:pt>
                <c:pt idx="289" formatCode="0.00">
                  <c:v>2.3043750000000003</c:v>
                </c:pt>
                <c:pt idx="290" formatCode="0.00">
                  <c:v>2.4495</c:v>
                </c:pt>
                <c:pt idx="291" formatCode="0.00">
                  <c:v>2.6084999999999998</c:v>
                </c:pt>
                <c:pt idx="292" formatCode="0.00">
                  <c:v>2.7059999999999995</c:v>
                </c:pt>
                <c:pt idx="293" formatCode="0.00">
                  <c:v>2.7465000000000002</c:v>
                </c:pt>
                <c:pt idx="294" formatCode="0.00">
                  <c:v>2.7516250000000002</c:v>
                </c:pt>
                <c:pt idx="295" formatCode="0.00">
                  <c:v>2.8597499999999996</c:v>
                </c:pt>
                <c:pt idx="296" formatCode="0.00">
                  <c:v>2.9097500000000003</c:v>
                </c:pt>
                <c:pt idx="297" formatCode="0.00">
                  <c:v>2.9913750000000001</c:v>
                </c:pt>
                <c:pt idx="298" formatCode="0.00">
                  <c:v>3.0132499999999998</c:v>
                </c:pt>
                <c:pt idx="299" formatCode="0.00">
                  <c:v>3.0182500000000001</c:v>
                </c:pt>
                <c:pt idx="300" formatCode="0.00">
                  <c:v>3.043625</c:v>
                </c:pt>
                <c:pt idx="301" formatCode="0.00">
                  <c:v>3.1331250000000002</c:v>
                </c:pt>
                <c:pt idx="302" formatCode="0.00">
                  <c:v>3.1916250000000006</c:v>
                </c:pt>
                <c:pt idx="303" formatCode="0.00">
                  <c:v>3.038125</c:v>
                </c:pt>
                <c:pt idx="304" formatCode="0.00">
                  <c:v>2.9816249999999997</c:v>
                </c:pt>
                <c:pt idx="305" formatCode="0.00">
                  <c:v>2.8561249999999996</c:v>
                </c:pt>
                <c:pt idx="306" formatCode="0.00">
                  <c:v>2.821625</c:v>
                </c:pt>
                <c:pt idx="307" formatCode="0.00">
                  <c:v>2.7975000000000003</c:v>
                </c:pt>
                <c:pt idx="308" formatCode="0.00">
                  <c:v>2.8251250000000003</c:v>
                </c:pt>
                <c:pt idx="309" formatCode="0.00">
                  <c:v>2.7203750000000002</c:v>
                </c:pt>
                <c:pt idx="310" formatCode="0.00">
                  <c:v>2.6983750000000004</c:v>
                </c:pt>
                <c:pt idx="311" formatCode="0.00">
                  <c:v>2.7640000000000002</c:v>
                </c:pt>
                <c:pt idx="312" formatCode="0.00">
                  <c:v>2.7587500000000005</c:v>
                </c:pt>
                <c:pt idx="313" formatCode="0.00">
                  <c:v>2.8373750000000006</c:v>
                </c:pt>
                <c:pt idx="314" formatCode="0.00">
                  <c:v>2.8763750000000003</c:v>
                </c:pt>
                <c:pt idx="315" formatCode="0.00">
                  <c:v>2.8930000000000002</c:v>
                </c:pt>
                <c:pt idx="316" formatCode="0.00">
                  <c:v>2.8740000000000001</c:v>
                </c:pt>
                <c:pt idx="317" formatCode="0.00">
                  <c:v>2.8835000000000002</c:v>
                </c:pt>
                <c:pt idx="318" formatCode="0.00">
                  <c:v>2.8126250000000002</c:v>
                </c:pt>
                <c:pt idx="319" formatCode="0.00">
                  <c:v>2.7927499999999998</c:v>
                </c:pt>
                <c:pt idx="320" formatCode="0.00">
                  <c:v>2.6783874999999999</c:v>
                </c:pt>
                <c:pt idx="321" formatCode="0.00">
                  <c:v>2.5677625000000002</c:v>
                </c:pt>
                <c:pt idx="322" formatCode="0.00">
                  <c:v>2.451225</c:v>
                </c:pt>
                <c:pt idx="323" formatCode="0.00">
                  <c:v>2.3529749999999998</c:v>
                </c:pt>
                <c:pt idx="324" formatCode="0.00">
                  <c:v>2.26335</c:v>
                </c:pt>
                <c:pt idx="325" formatCode="0.00">
                  <c:v>2.2443499999999998</c:v>
                </c:pt>
                <c:pt idx="326" formatCode="0.00">
                  <c:v>2.200275</c:v>
                </c:pt>
                <c:pt idx="327" formatCode="0.00">
                  <c:v>2.185025</c:v>
                </c:pt>
                <c:pt idx="328" formatCode="0.00">
                  <c:v>2.2860125</c:v>
                </c:pt>
                <c:pt idx="329" formatCode="0.00">
                  <c:v>2.5047625</c:v>
                </c:pt>
                <c:pt idx="330" formatCode="0.00">
                  <c:v>2.6225499999999999</c:v>
                </c:pt>
                <c:pt idx="331" formatCode="0.00">
                  <c:v>2.8132999999999999</c:v>
                </c:pt>
                <c:pt idx="332" formatCode="0.00">
                  <c:v>2.9556749999999998</c:v>
                </c:pt>
                <c:pt idx="333" formatCode="0.00">
                  <c:v>3.0686749999999998</c:v>
                </c:pt>
                <c:pt idx="334" formatCode="0.00">
                  <c:v>3.2743749999999996</c:v>
                </c:pt>
                <c:pt idx="335" formatCode="0.00">
                  <c:v>3.3861249999999998</c:v>
                </c:pt>
                <c:pt idx="336" formatCode="0.00">
                  <c:v>3.4437500000000001</c:v>
                </c:pt>
                <c:pt idx="337" formatCode="0.00">
                  <c:v>3.45</c:v>
                </c:pt>
                <c:pt idx="338" formatCode="0.00">
                  <c:v>3.4537499999999999</c:v>
                </c:pt>
                <c:pt idx="339" formatCode="0.00">
                  <c:v>3.2825000000000002</c:v>
                </c:pt>
                <c:pt idx="340" formatCode="0.00">
                  <c:v>3.2095000000000002</c:v>
                </c:pt>
                <c:pt idx="341" formatCode="0.00">
                  <c:v>3.1340000000000003</c:v>
                </c:pt>
                <c:pt idx="342" formatCode="0.00">
                  <c:v>3.0640000000000005</c:v>
                </c:pt>
                <c:pt idx="343" formatCode="0.00">
                  <c:v>3.0365000000000002</c:v>
                </c:pt>
                <c:pt idx="344" formatCode="0.00">
                  <c:v>2.9432500000000004</c:v>
                </c:pt>
                <c:pt idx="345" formatCode="0.00">
                  <c:v>2.7888750000000004</c:v>
                </c:pt>
                <c:pt idx="346" formatCode="0.00">
                  <c:v>2.7951250000000001</c:v>
                </c:pt>
                <c:pt idx="347" formatCode="0.00">
                  <c:v>3.0151250000000003</c:v>
                </c:pt>
                <c:pt idx="348" formatCode="0.00">
                  <c:v>2.7518750000000001</c:v>
                </c:pt>
                <c:pt idx="349" formatCode="0.00">
                  <c:v>2.6509125000000004</c:v>
                </c:pt>
                <c:pt idx="350" formatCode="0.00">
                  <c:v>2.7896625000000004</c:v>
                </c:pt>
                <c:pt idx="351" formatCode="0.00">
                  <c:v>2.6348749999999996</c:v>
                </c:pt>
                <c:pt idx="352" formatCode="0.00">
                  <c:v>2.6455000000000002</c:v>
                </c:pt>
                <c:pt idx="353" formatCode="0.00">
                  <c:v>2.6139999999999999</c:v>
                </c:pt>
                <c:pt idx="354" formatCode="0.00">
                  <c:v>2.4726875000000001</c:v>
                </c:pt>
                <c:pt idx="355" formatCode="0.00">
                  <c:v>2.2455625000000001</c:v>
                </c:pt>
                <c:pt idx="356" formatCode="0.00">
                  <c:v>2.4213625000000003</c:v>
                </c:pt>
                <c:pt idx="357" formatCode="0.00">
                  <c:v>2.48895</c:v>
                </c:pt>
                <c:pt idx="358" formatCode="0.00">
                  <c:v>2.3477000000000001</c:v>
                </c:pt>
                <c:pt idx="359" formatCode="0.00">
                  <c:v>2.4422374999999996</c:v>
                </c:pt>
                <c:pt idx="360" formatCode="0.00">
                  <c:v>2.4996124999999996</c:v>
                </c:pt>
                <c:pt idx="361" formatCode="0.00">
                  <c:v>2.6192375000000001</c:v>
                </c:pt>
                <c:pt idx="362" formatCode="0.00">
                  <c:v>2.9880500000000003</c:v>
                </c:pt>
                <c:pt idx="363" formatCode="0.00">
                  <c:v>3.1864249999999998</c:v>
                </c:pt>
                <c:pt idx="364" formatCode="0.00">
                  <c:v>3.2806250000000001</c:v>
                </c:pt>
                <c:pt idx="365" formatCode="0.00">
                  <c:v>3.4007499999999999</c:v>
                </c:pt>
                <c:pt idx="366" formatCode="0.00">
                  <c:v>3.4082500000000002</c:v>
                </c:pt>
                <c:pt idx="367" formatCode="0.00">
                  <c:v>3.4313750000000001</c:v>
                </c:pt>
                <c:pt idx="368" formatCode="0.00">
                  <c:v>3.4283750000000004</c:v>
                </c:pt>
                <c:pt idx="369" formatCode="0.00">
                  <c:v>3.434625</c:v>
                </c:pt>
                <c:pt idx="370" formatCode="0.00">
                  <c:v>3.1419999999999999</c:v>
                </c:pt>
                <c:pt idx="371" formatCode="0.00">
                  <c:v>2.9730000000000003</c:v>
                </c:pt>
                <c:pt idx="372" formatCode="0.00">
                  <c:v>3.0080000000000005</c:v>
                </c:pt>
                <c:pt idx="373" formatCode="0.00">
                  <c:v>2.9692500000000002</c:v>
                </c:pt>
                <c:pt idx="374" formatCode="0.00">
                  <c:v>2.9642500000000003</c:v>
                </c:pt>
                <c:pt idx="375" formatCode="0.00">
                  <c:v>3.030125</c:v>
                </c:pt>
                <c:pt idx="376" formatCode="0.00">
                  <c:v>3.2558750000000005</c:v>
                </c:pt>
                <c:pt idx="377" formatCode="0.00">
                  <c:v>3.3533749999999998</c:v>
                </c:pt>
                <c:pt idx="378" formatCode="0.00">
                  <c:v>3.5347500000000003</c:v>
                </c:pt>
                <c:pt idx="379" formatCode="0.00">
                  <c:v>3.6887500000000002</c:v>
                </c:pt>
                <c:pt idx="380" formatCode="0.00">
                  <c:v>3.7512500000000002</c:v>
                </c:pt>
                <c:pt idx="381" formatCode="0.00">
                  <c:v>3.698375</c:v>
                </c:pt>
                <c:pt idx="382" formatCode="0.00">
                  <c:v>3.6471250000000004</c:v>
                </c:pt>
                <c:pt idx="383" formatCode="0.00">
                  <c:v>3.602125</c:v>
                </c:pt>
                <c:pt idx="384" formatCode="0.00">
                  <c:v>3.3742500000000004</c:v>
                </c:pt>
                <c:pt idx="385" formatCode="0.00">
                  <c:v>3.2467500000000005</c:v>
                </c:pt>
                <c:pt idx="386" formatCode="0.00">
                  <c:v>3.1205000000000003</c:v>
                </c:pt>
                <c:pt idx="387" formatCode="0.00">
                  <c:v>3.0217499999999999</c:v>
                </c:pt>
                <c:pt idx="388" formatCode="0.00">
                  <c:v>2.9642500000000003</c:v>
                </c:pt>
                <c:pt idx="389" formatCode="0.00">
                  <c:v>3.028375</c:v>
                </c:pt>
                <c:pt idx="390" formatCode="0.00">
                  <c:v>3.082125</c:v>
                </c:pt>
                <c:pt idx="391" formatCode="0.00">
                  <c:v>3.1321250000000003</c:v>
                </c:pt>
                <c:pt idx="392" formatCode="0.00">
                  <c:v>3.2025000000000001</c:v>
                </c:pt>
                <c:pt idx="393" formatCode="0.00">
                  <c:v>3.1648750000000003</c:v>
                </c:pt>
                <c:pt idx="394" formatCode="0.00">
                  <c:v>3.102125</c:v>
                </c:pt>
                <c:pt idx="395" formatCode="0.00">
                  <c:v>3.135875</c:v>
                </c:pt>
                <c:pt idx="396" formatCode="0.00">
                  <c:v>3.1771250000000002</c:v>
                </c:pt>
                <c:pt idx="397" formatCode="0.00">
                  <c:v>3.0506250000000001</c:v>
                </c:pt>
                <c:pt idx="398" formatCode="0.00">
                  <c:v>2.9402500000000007</c:v>
                </c:pt>
                <c:pt idx="399" formatCode="0.00">
                  <c:v>2.8297499999999998</c:v>
                </c:pt>
                <c:pt idx="400" formatCode="0.00">
                  <c:v>2.8160000000000003</c:v>
                </c:pt>
                <c:pt idx="401" formatCode="0.00">
                  <c:v>2.7553749999999999</c:v>
                </c:pt>
                <c:pt idx="402" formatCode="0.00">
                  <c:v>2.7229999999999999</c:v>
                </c:pt>
                <c:pt idx="403" formatCode="0.00">
                  <c:v>2.8667500000000001</c:v>
                </c:pt>
                <c:pt idx="404" formatCode="0.00">
                  <c:v>2.7858749999999999</c:v>
                </c:pt>
                <c:pt idx="405" formatCode="0.00">
                  <c:v>2.7438750000000001</c:v>
                </c:pt>
                <c:pt idx="406" formatCode="0.00">
                  <c:v>2.69875</c:v>
                </c:pt>
                <c:pt idx="407" formatCode="0.00">
                  <c:v>2.62995</c:v>
                </c:pt>
                <c:pt idx="408" formatCode="0.00">
                  <c:v>2.5836999999999999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72800"/>
        <c:axId val="289387648"/>
      </c:scatterChart>
      <c:scatterChart>
        <c:scatterStyle val="lineMarker"/>
        <c:varyColors val="0"/>
        <c:ser>
          <c:idx val="1"/>
          <c:order val="1"/>
          <c:tx>
            <c:strRef>
              <c:f>'01% xanthan solution'!$C$3</c:f>
              <c:strCache>
                <c:ptCount val="1"/>
                <c:pt idx="0">
                  <c:v>Pressure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'01% xanthan solution'!$B$5:$B$2014</c:f>
              <c:numCache>
                <c:formatCode>General</c:formatCode>
                <c:ptCount val="201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10.3</c:v>
                </c:pt>
                <c:pt idx="42">
                  <c:v>10.5</c:v>
                </c:pt>
                <c:pt idx="43">
                  <c:v>10.8</c:v>
                </c:pt>
                <c:pt idx="44">
                  <c:v>11</c:v>
                </c:pt>
                <c:pt idx="45">
                  <c:v>11.3</c:v>
                </c:pt>
                <c:pt idx="46">
                  <c:v>11.5</c:v>
                </c:pt>
                <c:pt idx="47">
                  <c:v>11.8</c:v>
                </c:pt>
                <c:pt idx="48">
                  <c:v>12</c:v>
                </c:pt>
                <c:pt idx="49">
                  <c:v>12.3</c:v>
                </c:pt>
                <c:pt idx="50">
                  <c:v>12.5</c:v>
                </c:pt>
                <c:pt idx="51">
                  <c:v>12.8</c:v>
                </c:pt>
                <c:pt idx="52">
                  <c:v>13</c:v>
                </c:pt>
                <c:pt idx="53">
                  <c:v>13.3</c:v>
                </c:pt>
                <c:pt idx="54">
                  <c:v>13.5</c:v>
                </c:pt>
                <c:pt idx="55">
                  <c:v>13.8</c:v>
                </c:pt>
                <c:pt idx="56">
                  <c:v>14</c:v>
                </c:pt>
                <c:pt idx="57">
                  <c:v>14.3</c:v>
                </c:pt>
                <c:pt idx="58">
                  <c:v>14.5</c:v>
                </c:pt>
                <c:pt idx="59">
                  <c:v>14.8</c:v>
                </c:pt>
                <c:pt idx="60">
                  <c:v>15</c:v>
                </c:pt>
                <c:pt idx="61">
                  <c:v>15.3</c:v>
                </c:pt>
                <c:pt idx="62">
                  <c:v>15.5</c:v>
                </c:pt>
                <c:pt idx="63">
                  <c:v>15.8</c:v>
                </c:pt>
                <c:pt idx="64">
                  <c:v>16</c:v>
                </c:pt>
                <c:pt idx="65">
                  <c:v>16.3</c:v>
                </c:pt>
                <c:pt idx="66">
                  <c:v>16.5</c:v>
                </c:pt>
                <c:pt idx="67">
                  <c:v>16.8</c:v>
                </c:pt>
                <c:pt idx="68">
                  <c:v>17</c:v>
                </c:pt>
                <c:pt idx="69">
                  <c:v>17.3</c:v>
                </c:pt>
                <c:pt idx="70">
                  <c:v>17.5</c:v>
                </c:pt>
                <c:pt idx="71">
                  <c:v>17.8</c:v>
                </c:pt>
                <c:pt idx="72">
                  <c:v>18</c:v>
                </c:pt>
                <c:pt idx="73">
                  <c:v>18.3</c:v>
                </c:pt>
                <c:pt idx="74">
                  <c:v>18.5</c:v>
                </c:pt>
                <c:pt idx="75">
                  <c:v>18.8</c:v>
                </c:pt>
                <c:pt idx="76">
                  <c:v>19</c:v>
                </c:pt>
                <c:pt idx="77">
                  <c:v>19.3</c:v>
                </c:pt>
                <c:pt idx="78">
                  <c:v>19.5</c:v>
                </c:pt>
                <c:pt idx="79">
                  <c:v>19.8</c:v>
                </c:pt>
                <c:pt idx="80">
                  <c:v>20</c:v>
                </c:pt>
                <c:pt idx="81">
                  <c:v>20.3</c:v>
                </c:pt>
                <c:pt idx="82">
                  <c:v>20.5</c:v>
                </c:pt>
                <c:pt idx="83">
                  <c:v>20.8</c:v>
                </c:pt>
                <c:pt idx="84">
                  <c:v>21</c:v>
                </c:pt>
                <c:pt idx="85">
                  <c:v>21.3</c:v>
                </c:pt>
                <c:pt idx="86">
                  <c:v>21.5</c:v>
                </c:pt>
                <c:pt idx="87">
                  <c:v>21.8</c:v>
                </c:pt>
                <c:pt idx="88">
                  <c:v>22</c:v>
                </c:pt>
                <c:pt idx="89">
                  <c:v>22.3</c:v>
                </c:pt>
                <c:pt idx="90">
                  <c:v>22.5</c:v>
                </c:pt>
                <c:pt idx="91">
                  <c:v>22.8</c:v>
                </c:pt>
                <c:pt idx="92">
                  <c:v>23</c:v>
                </c:pt>
                <c:pt idx="93">
                  <c:v>23.3</c:v>
                </c:pt>
                <c:pt idx="94">
                  <c:v>23.5</c:v>
                </c:pt>
                <c:pt idx="95">
                  <c:v>23.8</c:v>
                </c:pt>
                <c:pt idx="96">
                  <c:v>24</c:v>
                </c:pt>
                <c:pt idx="97">
                  <c:v>24.3</c:v>
                </c:pt>
                <c:pt idx="98">
                  <c:v>24.5</c:v>
                </c:pt>
                <c:pt idx="99">
                  <c:v>24.8</c:v>
                </c:pt>
                <c:pt idx="100">
                  <c:v>25</c:v>
                </c:pt>
                <c:pt idx="101">
                  <c:v>25.3</c:v>
                </c:pt>
                <c:pt idx="102">
                  <c:v>25.5</c:v>
                </c:pt>
                <c:pt idx="103">
                  <c:v>25.8</c:v>
                </c:pt>
                <c:pt idx="104">
                  <c:v>26</c:v>
                </c:pt>
                <c:pt idx="105">
                  <c:v>26.3</c:v>
                </c:pt>
                <c:pt idx="106">
                  <c:v>26.5</c:v>
                </c:pt>
                <c:pt idx="107">
                  <c:v>26.8</c:v>
                </c:pt>
                <c:pt idx="108">
                  <c:v>27</c:v>
                </c:pt>
                <c:pt idx="109">
                  <c:v>27.3</c:v>
                </c:pt>
                <c:pt idx="110">
                  <c:v>27.5</c:v>
                </c:pt>
                <c:pt idx="111">
                  <c:v>27.8</c:v>
                </c:pt>
                <c:pt idx="112">
                  <c:v>28</c:v>
                </c:pt>
                <c:pt idx="113">
                  <c:v>28.3</c:v>
                </c:pt>
                <c:pt idx="114">
                  <c:v>28.5</c:v>
                </c:pt>
                <c:pt idx="115">
                  <c:v>28.8</c:v>
                </c:pt>
                <c:pt idx="116">
                  <c:v>29</c:v>
                </c:pt>
                <c:pt idx="117">
                  <c:v>29.3</c:v>
                </c:pt>
                <c:pt idx="118">
                  <c:v>29.5</c:v>
                </c:pt>
                <c:pt idx="119">
                  <c:v>29.8</c:v>
                </c:pt>
                <c:pt idx="120">
                  <c:v>30</c:v>
                </c:pt>
                <c:pt idx="121">
                  <c:v>30.3</c:v>
                </c:pt>
                <c:pt idx="122">
                  <c:v>30.5</c:v>
                </c:pt>
                <c:pt idx="123">
                  <c:v>30.8</c:v>
                </c:pt>
                <c:pt idx="124">
                  <c:v>31</c:v>
                </c:pt>
                <c:pt idx="125">
                  <c:v>31.3</c:v>
                </c:pt>
                <c:pt idx="126">
                  <c:v>31.5</c:v>
                </c:pt>
                <c:pt idx="127">
                  <c:v>31.8</c:v>
                </c:pt>
                <c:pt idx="128">
                  <c:v>32</c:v>
                </c:pt>
                <c:pt idx="129">
                  <c:v>32.299999999999997</c:v>
                </c:pt>
                <c:pt idx="130">
                  <c:v>32.5</c:v>
                </c:pt>
                <c:pt idx="131">
                  <c:v>32.799999999999997</c:v>
                </c:pt>
                <c:pt idx="132">
                  <c:v>33</c:v>
                </c:pt>
                <c:pt idx="133">
                  <c:v>33.299999999999997</c:v>
                </c:pt>
                <c:pt idx="134">
                  <c:v>33.5</c:v>
                </c:pt>
                <c:pt idx="135">
                  <c:v>33.799999999999997</c:v>
                </c:pt>
                <c:pt idx="136">
                  <c:v>34</c:v>
                </c:pt>
                <c:pt idx="137">
                  <c:v>34.299999999999997</c:v>
                </c:pt>
                <c:pt idx="138">
                  <c:v>34.5</c:v>
                </c:pt>
                <c:pt idx="139">
                  <c:v>34.799999999999997</c:v>
                </c:pt>
                <c:pt idx="140">
                  <c:v>35</c:v>
                </c:pt>
                <c:pt idx="141">
                  <c:v>35.299999999999997</c:v>
                </c:pt>
                <c:pt idx="142">
                  <c:v>35.5</c:v>
                </c:pt>
                <c:pt idx="143">
                  <c:v>35.799999999999997</c:v>
                </c:pt>
                <c:pt idx="144">
                  <c:v>36</c:v>
                </c:pt>
                <c:pt idx="145">
                  <c:v>36.299999999999997</c:v>
                </c:pt>
                <c:pt idx="146">
                  <c:v>36.5</c:v>
                </c:pt>
                <c:pt idx="147">
                  <c:v>36.799999999999997</c:v>
                </c:pt>
                <c:pt idx="148">
                  <c:v>37</c:v>
                </c:pt>
                <c:pt idx="149">
                  <c:v>37.299999999999997</c:v>
                </c:pt>
                <c:pt idx="150">
                  <c:v>37.5</c:v>
                </c:pt>
                <c:pt idx="151">
                  <c:v>37.799999999999997</c:v>
                </c:pt>
                <c:pt idx="152">
                  <c:v>38</c:v>
                </c:pt>
                <c:pt idx="153">
                  <c:v>38.299999999999997</c:v>
                </c:pt>
                <c:pt idx="154">
                  <c:v>38.5</c:v>
                </c:pt>
                <c:pt idx="155">
                  <c:v>38.799999999999997</c:v>
                </c:pt>
                <c:pt idx="156">
                  <c:v>39</c:v>
                </c:pt>
                <c:pt idx="157">
                  <c:v>39.299999999999997</c:v>
                </c:pt>
                <c:pt idx="158">
                  <c:v>39.5</c:v>
                </c:pt>
                <c:pt idx="159">
                  <c:v>39.799999999999997</c:v>
                </c:pt>
                <c:pt idx="160">
                  <c:v>40</c:v>
                </c:pt>
                <c:pt idx="161">
                  <c:v>40.299999999999997</c:v>
                </c:pt>
                <c:pt idx="162">
                  <c:v>40.5</c:v>
                </c:pt>
                <c:pt idx="163">
                  <c:v>40.799999999999997</c:v>
                </c:pt>
                <c:pt idx="164">
                  <c:v>41</c:v>
                </c:pt>
                <c:pt idx="165">
                  <c:v>41.3</c:v>
                </c:pt>
                <c:pt idx="166">
                  <c:v>41.5</c:v>
                </c:pt>
                <c:pt idx="167">
                  <c:v>41.8</c:v>
                </c:pt>
                <c:pt idx="168">
                  <c:v>42</c:v>
                </c:pt>
                <c:pt idx="169">
                  <c:v>42.3</c:v>
                </c:pt>
                <c:pt idx="170">
                  <c:v>42.5</c:v>
                </c:pt>
                <c:pt idx="171">
                  <c:v>42.8</c:v>
                </c:pt>
                <c:pt idx="172">
                  <c:v>43</c:v>
                </c:pt>
                <c:pt idx="173">
                  <c:v>43.3</c:v>
                </c:pt>
                <c:pt idx="174">
                  <c:v>43.5</c:v>
                </c:pt>
                <c:pt idx="175">
                  <c:v>43.8</c:v>
                </c:pt>
                <c:pt idx="176">
                  <c:v>44</c:v>
                </c:pt>
                <c:pt idx="177">
                  <c:v>44.3</c:v>
                </c:pt>
                <c:pt idx="178">
                  <c:v>44.5</c:v>
                </c:pt>
                <c:pt idx="179">
                  <c:v>44.8</c:v>
                </c:pt>
                <c:pt idx="180">
                  <c:v>45</c:v>
                </c:pt>
                <c:pt idx="181">
                  <c:v>45.3</c:v>
                </c:pt>
                <c:pt idx="182">
                  <c:v>45.5</c:v>
                </c:pt>
                <c:pt idx="183">
                  <c:v>45.8</c:v>
                </c:pt>
                <c:pt idx="184">
                  <c:v>46</c:v>
                </c:pt>
                <c:pt idx="185">
                  <c:v>46.3</c:v>
                </c:pt>
                <c:pt idx="186">
                  <c:v>46.5</c:v>
                </c:pt>
                <c:pt idx="187">
                  <c:v>46.8</c:v>
                </c:pt>
                <c:pt idx="188">
                  <c:v>47</c:v>
                </c:pt>
                <c:pt idx="189">
                  <c:v>47.3</c:v>
                </c:pt>
                <c:pt idx="190">
                  <c:v>47.5</c:v>
                </c:pt>
                <c:pt idx="191">
                  <c:v>47.8</c:v>
                </c:pt>
                <c:pt idx="192">
                  <c:v>48</c:v>
                </c:pt>
                <c:pt idx="193">
                  <c:v>48.3</c:v>
                </c:pt>
                <c:pt idx="194">
                  <c:v>48.5</c:v>
                </c:pt>
                <c:pt idx="195">
                  <c:v>48.8</c:v>
                </c:pt>
                <c:pt idx="196">
                  <c:v>49</c:v>
                </c:pt>
                <c:pt idx="197">
                  <c:v>49.3</c:v>
                </c:pt>
                <c:pt idx="198">
                  <c:v>49.5</c:v>
                </c:pt>
                <c:pt idx="199">
                  <c:v>49.8</c:v>
                </c:pt>
                <c:pt idx="200" formatCode="0.0">
                  <c:v>50</c:v>
                </c:pt>
                <c:pt idx="201" formatCode="0.0">
                  <c:v>50.25</c:v>
                </c:pt>
                <c:pt idx="202" formatCode="0.0">
                  <c:v>50.5</c:v>
                </c:pt>
                <c:pt idx="203" formatCode="0.0">
                  <c:v>50.75</c:v>
                </c:pt>
                <c:pt idx="204" formatCode="0.0">
                  <c:v>51</c:v>
                </c:pt>
                <c:pt idx="205" formatCode="0.0">
                  <c:v>51.25</c:v>
                </c:pt>
                <c:pt idx="206" formatCode="0.0">
                  <c:v>51.5</c:v>
                </c:pt>
                <c:pt idx="207" formatCode="0.0">
                  <c:v>51.75</c:v>
                </c:pt>
                <c:pt idx="208" formatCode="0.0">
                  <c:v>52</c:v>
                </c:pt>
                <c:pt idx="209" formatCode="0.0">
                  <c:v>52.25</c:v>
                </c:pt>
                <c:pt idx="210" formatCode="0.0">
                  <c:v>52.5</c:v>
                </c:pt>
                <c:pt idx="211" formatCode="0.0">
                  <c:v>52.75</c:v>
                </c:pt>
                <c:pt idx="212" formatCode="0.0">
                  <c:v>53</c:v>
                </c:pt>
                <c:pt idx="213" formatCode="0.0">
                  <c:v>53.25</c:v>
                </c:pt>
                <c:pt idx="214" formatCode="0.0">
                  <c:v>53.5</c:v>
                </c:pt>
                <c:pt idx="215" formatCode="0.0">
                  <c:v>53.75</c:v>
                </c:pt>
                <c:pt idx="216" formatCode="0.0">
                  <c:v>54</c:v>
                </c:pt>
                <c:pt idx="217" formatCode="0.0">
                  <c:v>54.25</c:v>
                </c:pt>
                <c:pt idx="218" formatCode="0.0">
                  <c:v>54.5</c:v>
                </c:pt>
                <c:pt idx="219" formatCode="0.0">
                  <c:v>54.75</c:v>
                </c:pt>
                <c:pt idx="220" formatCode="0.0">
                  <c:v>55</c:v>
                </c:pt>
                <c:pt idx="221" formatCode="0.0">
                  <c:v>55.25</c:v>
                </c:pt>
                <c:pt idx="222" formatCode="0.0">
                  <c:v>55.5</c:v>
                </c:pt>
                <c:pt idx="223" formatCode="0.0">
                  <c:v>55.75</c:v>
                </c:pt>
                <c:pt idx="224" formatCode="0.0">
                  <c:v>56</c:v>
                </c:pt>
                <c:pt idx="225" formatCode="0.0">
                  <c:v>56.25</c:v>
                </c:pt>
                <c:pt idx="226" formatCode="0.0">
                  <c:v>56.5</c:v>
                </c:pt>
                <c:pt idx="227" formatCode="0.0">
                  <c:v>56.75</c:v>
                </c:pt>
                <c:pt idx="228" formatCode="0.0">
                  <c:v>57</c:v>
                </c:pt>
                <c:pt idx="229" formatCode="0.0">
                  <c:v>57.25</c:v>
                </c:pt>
                <c:pt idx="230" formatCode="0.0">
                  <c:v>57.5</c:v>
                </c:pt>
                <c:pt idx="231" formatCode="0.0">
                  <c:v>57.75</c:v>
                </c:pt>
                <c:pt idx="232" formatCode="0.0">
                  <c:v>58</c:v>
                </c:pt>
                <c:pt idx="233" formatCode="0.0">
                  <c:v>58.25</c:v>
                </c:pt>
                <c:pt idx="234" formatCode="0.0">
                  <c:v>58.5</c:v>
                </c:pt>
                <c:pt idx="235" formatCode="0.0">
                  <c:v>58.75</c:v>
                </c:pt>
                <c:pt idx="236" formatCode="0.0">
                  <c:v>59</c:v>
                </c:pt>
                <c:pt idx="237" formatCode="0.0">
                  <c:v>59.25</c:v>
                </c:pt>
                <c:pt idx="238" formatCode="0.0">
                  <c:v>59.5</c:v>
                </c:pt>
                <c:pt idx="239" formatCode="0.0">
                  <c:v>59.75</c:v>
                </c:pt>
                <c:pt idx="240" formatCode="0.0">
                  <c:v>60</c:v>
                </c:pt>
                <c:pt idx="241" formatCode="0.0">
                  <c:v>60.25</c:v>
                </c:pt>
                <c:pt idx="242" formatCode="0.0">
                  <c:v>60.5</c:v>
                </c:pt>
                <c:pt idx="243" formatCode="0.0">
                  <c:v>60.75</c:v>
                </c:pt>
                <c:pt idx="244" formatCode="0.0">
                  <c:v>61</c:v>
                </c:pt>
                <c:pt idx="245" formatCode="0.0">
                  <c:v>61.25</c:v>
                </c:pt>
                <c:pt idx="246" formatCode="0.0">
                  <c:v>61.5</c:v>
                </c:pt>
                <c:pt idx="247" formatCode="0.0">
                  <c:v>61.75</c:v>
                </c:pt>
                <c:pt idx="248" formatCode="0.0">
                  <c:v>62</c:v>
                </c:pt>
                <c:pt idx="249" formatCode="0.0">
                  <c:v>62.25</c:v>
                </c:pt>
                <c:pt idx="250" formatCode="0.0">
                  <c:v>62.5</c:v>
                </c:pt>
                <c:pt idx="251" formatCode="0.0">
                  <c:v>62.75</c:v>
                </c:pt>
                <c:pt idx="252" formatCode="0.0">
                  <c:v>63</c:v>
                </c:pt>
                <c:pt idx="253" formatCode="0.0">
                  <c:v>63.25</c:v>
                </c:pt>
                <c:pt idx="254" formatCode="0.0">
                  <c:v>63.5</c:v>
                </c:pt>
                <c:pt idx="255" formatCode="0.0">
                  <c:v>63.75</c:v>
                </c:pt>
                <c:pt idx="256" formatCode="0.0">
                  <c:v>64</c:v>
                </c:pt>
                <c:pt idx="257" formatCode="0.0">
                  <c:v>64.25</c:v>
                </c:pt>
                <c:pt idx="258" formatCode="0.0">
                  <c:v>64.5</c:v>
                </c:pt>
                <c:pt idx="259" formatCode="0.0">
                  <c:v>64.75</c:v>
                </c:pt>
                <c:pt idx="260" formatCode="0.0">
                  <c:v>65</c:v>
                </c:pt>
                <c:pt idx="261" formatCode="0.0">
                  <c:v>65.25</c:v>
                </c:pt>
                <c:pt idx="262" formatCode="0.0">
                  <c:v>65.5</c:v>
                </c:pt>
                <c:pt idx="263" formatCode="0.0">
                  <c:v>65.75</c:v>
                </c:pt>
                <c:pt idx="264" formatCode="0.0">
                  <c:v>66</c:v>
                </c:pt>
                <c:pt idx="265" formatCode="0.0">
                  <c:v>66.25</c:v>
                </c:pt>
                <c:pt idx="266" formatCode="0.0">
                  <c:v>66.5</c:v>
                </c:pt>
                <c:pt idx="267" formatCode="0.0">
                  <c:v>66.75</c:v>
                </c:pt>
                <c:pt idx="268" formatCode="0.0">
                  <c:v>67</c:v>
                </c:pt>
                <c:pt idx="269" formatCode="0.0">
                  <c:v>67.25</c:v>
                </c:pt>
                <c:pt idx="270" formatCode="0.0">
                  <c:v>67.5</c:v>
                </c:pt>
                <c:pt idx="271" formatCode="0.0">
                  <c:v>67.75</c:v>
                </c:pt>
                <c:pt idx="272" formatCode="0.0">
                  <c:v>68</c:v>
                </c:pt>
                <c:pt idx="273" formatCode="0.0">
                  <c:v>68.25</c:v>
                </c:pt>
                <c:pt idx="274" formatCode="0.0">
                  <c:v>68.5</c:v>
                </c:pt>
                <c:pt idx="275" formatCode="0.0">
                  <c:v>68.75</c:v>
                </c:pt>
                <c:pt idx="276" formatCode="0.0">
                  <c:v>69</c:v>
                </c:pt>
                <c:pt idx="277" formatCode="0.0">
                  <c:v>69.25</c:v>
                </c:pt>
                <c:pt idx="278" formatCode="0.0">
                  <c:v>69.5</c:v>
                </c:pt>
                <c:pt idx="279" formatCode="0.0">
                  <c:v>69.75</c:v>
                </c:pt>
                <c:pt idx="280" formatCode="0.0">
                  <c:v>70</c:v>
                </c:pt>
                <c:pt idx="281" formatCode="0.0">
                  <c:v>70.25</c:v>
                </c:pt>
                <c:pt idx="282" formatCode="0.0">
                  <c:v>70.5</c:v>
                </c:pt>
                <c:pt idx="283" formatCode="0.0">
                  <c:v>70.75</c:v>
                </c:pt>
                <c:pt idx="284" formatCode="0.0">
                  <c:v>71</c:v>
                </c:pt>
                <c:pt idx="285" formatCode="0.0">
                  <c:v>71.25</c:v>
                </c:pt>
                <c:pt idx="286" formatCode="0.0">
                  <c:v>71.5</c:v>
                </c:pt>
                <c:pt idx="287" formatCode="0.0">
                  <c:v>71.75</c:v>
                </c:pt>
                <c:pt idx="288" formatCode="0.0">
                  <c:v>72</c:v>
                </c:pt>
                <c:pt idx="289" formatCode="0.0">
                  <c:v>72.25</c:v>
                </c:pt>
                <c:pt idx="290" formatCode="0.0">
                  <c:v>72.5</c:v>
                </c:pt>
                <c:pt idx="291" formatCode="0.0">
                  <c:v>72.75</c:v>
                </c:pt>
                <c:pt idx="292" formatCode="0.0">
                  <c:v>73</c:v>
                </c:pt>
                <c:pt idx="293" formatCode="0.0">
                  <c:v>73.25</c:v>
                </c:pt>
                <c:pt idx="294" formatCode="0.0">
                  <c:v>73.5</c:v>
                </c:pt>
                <c:pt idx="295" formatCode="0.0">
                  <c:v>73.75</c:v>
                </c:pt>
                <c:pt idx="296" formatCode="0.0">
                  <c:v>74</c:v>
                </c:pt>
                <c:pt idx="297" formatCode="0.0">
                  <c:v>74.25</c:v>
                </c:pt>
                <c:pt idx="298" formatCode="0.0">
                  <c:v>74.5</c:v>
                </c:pt>
                <c:pt idx="299" formatCode="0.0">
                  <c:v>74.75</c:v>
                </c:pt>
                <c:pt idx="300" formatCode="0.0">
                  <c:v>75</c:v>
                </c:pt>
                <c:pt idx="301" formatCode="0.0">
                  <c:v>75.25</c:v>
                </c:pt>
                <c:pt idx="302" formatCode="0.0">
                  <c:v>75.5</c:v>
                </c:pt>
                <c:pt idx="303" formatCode="0.0">
                  <c:v>75.75</c:v>
                </c:pt>
                <c:pt idx="304" formatCode="0.0">
                  <c:v>76</c:v>
                </c:pt>
                <c:pt idx="305" formatCode="0.0">
                  <c:v>76.25</c:v>
                </c:pt>
                <c:pt idx="306" formatCode="0.0">
                  <c:v>76.5</c:v>
                </c:pt>
                <c:pt idx="307" formatCode="0.0">
                  <c:v>76.75</c:v>
                </c:pt>
                <c:pt idx="308" formatCode="0.0">
                  <c:v>77</c:v>
                </c:pt>
                <c:pt idx="309" formatCode="0.0">
                  <c:v>77.25</c:v>
                </c:pt>
                <c:pt idx="310" formatCode="0.0">
                  <c:v>77.5</c:v>
                </c:pt>
                <c:pt idx="311" formatCode="0.0">
                  <c:v>77.75</c:v>
                </c:pt>
                <c:pt idx="312" formatCode="0.0">
                  <c:v>78</c:v>
                </c:pt>
                <c:pt idx="313" formatCode="0.0">
                  <c:v>78.25</c:v>
                </c:pt>
                <c:pt idx="314" formatCode="0.0">
                  <c:v>78.5</c:v>
                </c:pt>
                <c:pt idx="315" formatCode="0.0">
                  <c:v>78.75</c:v>
                </c:pt>
                <c:pt idx="316" formatCode="0.0">
                  <c:v>79</c:v>
                </c:pt>
                <c:pt idx="317" formatCode="0.0">
                  <c:v>79.25</c:v>
                </c:pt>
                <c:pt idx="318" formatCode="0.0">
                  <c:v>79.5</c:v>
                </c:pt>
                <c:pt idx="319" formatCode="0.0">
                  <c:v>79.75</c:v>
                </c:pt>
                <c:pt idx="320" formatCode="0.0">
                  <c:v>80</c:v>
                </c:pt>
                <c:pt idx="321" formatCode="0.0">
                  <c:v>80.25</c:v>
                </c:pt>
                <c:pt idx="322" formatCode="0.0">
                  <c:v>80.5</c:v>
                </c:pt>
                <c:pt idx="323" formatCode="0.0">
                  <c:v>80.75</c:v>
                </c:pt>
                <c:pt idx="324" formatCode="0.0">
                  <c:v>81</c:v>
                </c:pt>
                <c:pt idx="325" formatCode="0.0">
                  <c:v>81.25</c:v>
                </c:pt>
                <c:pt idx="326" formatCode="0.0">
                  <c:v>81.5</c:v>
                </c:pt>
                <c:pt idx="327" formatCode="0.0">
                  <c:v>81.75</c:v>
                </c:pt>
                <c:pt idx="328" formatCode="0.0">
                  <c:v>82</c:v>
                </c:pt>
                <c:pt idx="329" formatCode="0.0">
                  <c:v>82.25</c:v>
                </c:pt>
                <c:pt idx="330" formatCode="0.0">
                  <c:v>82.5</c:v>
                </c:pt>
                <c:pt idx="331" formatCode="0.0">
                  <c:v>82.75</c:v>
                </c:pt>
                <c:pt idx="332" formatCode="0.0">
                  <c:v>83</c:v>
                </c:pt>
                <c:pt idx="333" formatCode="0.0">
                  <c:v>83.25</c:v>
                </c:pt>
                <c:pt idx="334" formatCode="0.0">
                  <c:v>83.5</c:v>
                </c:pt>
                <c:pt idx="335" formatCode="0.0">
                  <c:v>83.75</c:v>
                </c:pt>
                <c:pt idx="336" formatCode="0.0">
                  <c:v>84</c:v>
                </c:pt>
                <c:pt idx="337" formatCode="0.0">
                  <c:v>84.25</c:v>
                </c:pt>
                <c:pt idx="338" formatCode="0.0">
                  <c:v>84.5</c:v>
                </c:pt>
                <c:pt idx="339" formatCode="0.0">
                  <c:v>84.75</c:v>
                </c:pt>
                <c:pt idx="340" formatCode="0.0">
                  <c:v>85</c:v>
                </c:pt>
                <c:pt idx="341" formatCode="0.0">
                  <c:v>85.25</c:v>
                </c:pt>
                <c:pt idx="342" formatCode="0.0">
                  <c:v>85.5</c:v>
                </c:pt>
                <c:pt idx="343" formatCode="0.0">
                  <c:v>85.75</c:v>
                </c:pt>
                <c:pt idx="344" formatCode="0.0">
                  <c:v>86</c:v>
                </c:pt>
                <c:pt idx="345" formatCode="0.0">
                  <c:v>86.25</c:v>
                </c:pt>
                <c:pt idx="346" formatCode="0.0">
                  <c:v>86.5</c:v>
                </c:pt>
                <c:pt idx="347" formatCode="0.0">
                  <c:v>86.75</c:v>
                </c:pt>
                <c:pt idx="348" formatCode="0.0">
                  <c:v>87</c:v>
                </c:pt>
                <c:pt idx="349" formatCode="0.0">
                  <c:v>87.25</c:v>
                </c:pt>
                <c:pt idx="350" formatCode="0.0">
                  <c:v>87.5</c:v>
                </c:pt>
                <c:pt idx="351" formatCode="0.0">
                  <c:v>87.75</c:v>
                </c:pt>
                <c:pt idx="352" formatCode="0.0">
                  <c:v>88</c:v>
                </c:pt>
                <c:pt idx="353" formatCode="0.0">
                  <c:v>88.25</c:v>
                </c:pt>
                <c:pt idx="354" formatCode="0.0">
                  <c:v>88.5</c:v>
                </c:pt>
                <c:pt idx="355" formatCode="0.0">
                  <c:v>88.75</c:v>
                </c:pt>
                <c:pt idx="356" formatCode="0.0">
                  <c:v>89</c:v>
                </c:pt>
                <c:pt idx="357" formatCode="0.0">
                  <c:v>89.25</c:v>
                </c:pt>
                <c:pt idx="358" formatCode="0.0">
                  <c:v>89.5</c:v>
                </c:pt>
                <c:pt idx="359" formatCode="0.0">
                  <c:v>89.75</c:v>
                </c:pt>
                <c:pt idx="360" formatCode="0.0">
                  <c:v>90</c:v>
                </c:pt>
                <c:pt idx="361" formatCode="0.0">
                  <c:v>90.25</c:v>
                </c:pt>
                <c:pt idx="362" formatCode="0.0">
                  <c:v>90.5</c:v>
                </c:pt>
                <c:pt idx="363" formatCode="0.0">
                  <c:v>90.75</c:v>
                </c:pt>
                <c:pt idx="364" formatCode="0.0">
                  <c:v>91</c:v>
                </c:pt>
                <c:pt idx="365" formatCode="0.0">
                  <c:v>91.25</c:v>
                </c:pt>
                <c:pt idx="366" formatCode="0.0">
                  <c:v>91.5</c:v>
                </c:pt>
                <c:pt idx="367" formatCode="0.0">
                  <c:v>91.75</c:v>
                </c:pt>
                <c:pt idx="368" formatCode="0.0">
                  <c:v>92</c:v>
                </c:pt>
                <c:pt idx="369" formatCode="0.0">
                  <c:v>92.25</c:v>
                </c:pt>
                <c:pt idx="370" formatCode="0.0">
                  <c:v>92.5</c:v>
                </c:pt>
                <c:pt idx="371" formatCode="0.0">
                  <c:v>92.75</c:v>
                </c:pt>
                <c:pt idx="372" formatCode="0.0">
                  <c:v>93</c:v>
                </c:pt>
                <c:pt idx="373" formatCode="0.0">
                  <c:v>93.25</c:v>
                </c:pt>
                <c:pt idx="374" formatCode="0.0">
                  <c:v>93.5</c:v>
                </c:pt>
                <c:pt idx="375" formatCode="0.0">
                  <c:v>93.75</c:v>
                </c:pt>
                <c:pt idx="376" formatCode="0.0">
                  <c:v>94</c:v>
                </c:pt>
                <c:pt idx="377" formatCode="0.0">
                  <c:v>94.25</c:v>
                </c:pt>
                <c:pt idx="378" formatCode="0.0">
                  <c:v>94.5</c:v>
                </c:pt>
                <c:pt idx="379" formatCode="0.0">
                  <c:v>94.75</c:v>
                </c:pt>
                <c:pt idx="380" formatCode="0.0">
                  <c:v>95</c:v>
                </c:pt>
                <c:pt idx="381" formatCode="0.0">
                  <c:v>95.25</c:v>
                </c:pt>
                <c:pt idx="382" formatCode="0.0">
                  <c:v>95.5</c:v>
                </c:pt>
                <c:pt idx="383" formatCode="0.0">
                  <c:v>95.75</c:v>
                </c:pt>
                <c:pt idx="384" formatCode="0.0">
                  <c:v>96</c:v>
                </c:pt>
                <c:pt idx="385" formatCode="0.0">
                  <c:v>96.25</c:v>
                </c:pt>
                <c:pt idx="386" formatCode="0.0">
                  <c:v>96.5</c:v>
                </c:pt>
                <c:pt idx="387" formatCode="0.0">
                  <c:v>96.75</c:v>
                </c:pt>
                <c:pt idx="388" formatCode="0.0">
                  <c:v>97</c:v>
                </c:pt>
                <c:pt idx="389" formatCode="0.0">
                  <c:v>97.25</c:v>
                </c:pt>
                <c:pt idx="390" formatCode="0.0">
                  <c:v>97.5</c:v>
                </c:pt>
                <c:pt idx="391" formatCode="0.0">
                  <c:v>97.75</c:v>
                </c:pt>
                <c:pt idx="392" formatCode="0.0">
                  <c:v>98</c:v>
                </c:pt>
                <c:pt idx="393" formatCode="0.0">
                  <c:v>98.25</c:v>
                </c:pt>
                <c:pt idx="394" formatCode="0.0">
                  <c:v>98.5</c:v>
                </c:pt>
                <c:pt idx="395" formatCode="0.0">
                  <c:v>98.75</c:v>
                </c:pt>
                <c:pt idx="396" formatCode="0.0">
                  <c:v>99</c:v>
                </c:pt>
                <c:pt idx="397" formatCode="0.0">
                  <c:v>99.25</c:v>
                </c:pt>
                <c:pt idx="398" formatCode="0.0">
                  <c:v>99.5</c:v>
                </c:pt>
                <c:pt idx="399" formatCode="0.0">
                  <c:v>99.75</c:v>
                </c:pt>
                <c:pt idx="400" formatCode="0.0">
                  <c:v>100</c:v>
                </c:pt>
                <c:pt idx="401" formatCode="0.0">
                  <c:v>100.25</c:v>
                </c:pt>
                <c:pt idx="402" formatCode="0.0">
                  <c:v>100.5</c:v>
                </c:pt>
                <c:pt idx="403" formatCode="0.0">
                  <c:v>100.75</c:v>
                </c:pt>
                <c:pt idx="404" formatCode="0.0">
                  <c:v>101</c:v>
                </c:pt>
                <c:pt idx="405" formatCode="0.0">
                  <c:v>101.25</c:v>
                </c:pt>
                <c:pt idx="406" formatCode="0.0">
                  <c:v>101.5</c:v>
                </c:pt>
                <c:pt idx="407" formatCode="0.0">
                  <c:v>101.75</c:v>
                </c:pt>
                <c:pt idx="408" formatCode="0.0">
                  <c:v>102</c:v>
                </c:pt>
              </c:numCache>
            </c:numRef>
          </c:xVal>
          <c:yVal>
            <c:numRef>
              <c:f>'01% xanthan solution'!$C$5:$C$2014</c:f>
              <c:numCache>
                <c:formatCode>General</c:formatCode>
                <c:ptCount val="2010"/>
                <c:pt idx="0">
                  <c:v>2.925170068027211</c:v>
                </c:pt>
                <c:pt idx="1">
                  <c:v>20.612244897959183</c:v>
                </c:pt>
                <c:pt idx="16">
                  <c:v>38.571428571428577</c:v>
                </c:pt>
                <c:pt idx="24">
                  <c:v>45.986394557823132</c:v>
                </c:pt>
                <c:pt idx="32">
                  <c:v>53.061224489795919</c:v>
                </c:pt>
                <c:pt idx="40">
                  <c:v>60.272108843537417</c:v>
                </c:pt>
                <c:pt idx="48">
                  <c:v>65.91836734693878</c:v>
                </c:pt>
                <c:pt idx="56">
                  <c:v>70.272108843537424</c:v>
                </c:pt>
                <c:pt idx="64">
                  <c:v>80.612244897959187</c:v>
                </c:pt>
                <c:pt idx="72">
                  <c:v>87.210884353741505</c:v>
                </c:pt>
                <c:pt idx="80">
                  <c:v>95.64625850340137</c:v>
                </c:pt>
                <c:pt idx="88">
                  <c:v>102.92517006802721</c:v>
                </c:pt>
                <c:pt idx="96">
                  <c:v>111.56462585034014</c:v>
                </c:pt>
                <c:pt idx="104">
                  <c:v>121.6326530612245</c:v>
                </c:pt>
                <c:pt idx="116">
                  <c:v>121.42857142857143</c:v>
                </c:pt>
                <c:pt idx="132">
                  <c:v>121.83673469387756</c:v>
                </c:pt>
                <c:pt idx="180">
                  <c:v>122.78911564625851</c:v>
                </c:pt>
                <c:pt idx="220">
                  <c:v>123.5374149659864</c:v>
                </c:pt>
                <c:pt idx="232">
                  <c:v>131.63265306122449</c:v>
                </c:pt>
                <c:pt idx="240">
                  <c:v>133.46938775510205</c:v>
                </c:pt>
                <c:pt idx="252">
                  <c:v>133.53741496598641</c:v>
                </c:pt>
                <c:pt idx="292">
                  <c:v>134.01360544217687</c:v>
                </c:pt>
                <c:pt idx="332">
                  <c:v>134.28571428571431</c:v>
                </c:pt>
                <c:pt idx="372">
                  <c:v>134.62585034013605</c:v>
                </c:pt>
                <c:pt idx="408">
                  <c:v>134.96598639455783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649792"/>
        <c:axId val="289389568"/>
      </c:scatterChart>
      <c:valAx>
        <c:axId val="28937280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89387648"/>
        <c:crossesAt val="-30"/>
        <c:crossBetween val="midCat"/>
        <c:majorUnit val="20"/>
        <c:minorUnit val="5"/>
      </c:valAx>
      <c:valAx>
        <c:axId val="289387648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3333333333333332E-3"/>
              <c:y val="0.27606663750364535"/>
            </c:manualLayout>
          </c:layout>
          <c:overlay val="0"/>
        </c:title>
        <c:numFmt formatCode="#,##0.0" sourceLinked="0"/>
        <c:majorTickMark val="out"/>
        <c:minorTickMark val="in"/>
        <c:tickLblPos val="nextTo"/>
        <c:crossAx val="289372800"/>
        <c:crosses val="autoZero"/>
        <c:crossBetween val="midCat"/>
        <c:majorUnit val="5"/>
        <c:minorUnit val="2.5"/>
      </c:valAx>
      <c:valAx>
        <c:axId val="289389568"/>
        <c:scaling>
          <c:orientation val="minMax"/>
          <c:max val="15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(atm)</a:t>
                </a:r>
              </a:p>
            </c:rich>
          </c:tx>
          <c:layout>
            <c:manualLayout>
              <c:xMode val="edge"/>
              <c:yMode val="edge"/>
              <c:x val="0.94665266841644791"/>
              <c:y val="0.26673811606882475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crossAx val="289649792"/>
        <c:crosses val="max"/>
        <c:crossBetween val="midCat"/>
        <c:majorUnit val="30"/>
        <c:minorUnit val="15"/>
      </c:valAx>
      <c:valAx>
        <c:axId val="28964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38956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7434776902887139"/>
          <c:y val="0.25917692608865878"/>
          <c:w val="0.17009667541557302"/>
          <c:h val="0.1303973461650627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 i="0" u="none" strike="noStrike" baseline="0">
                <a:effectLst/>
              </a:rPr>
              <a:t>Viscosity of 0.1% xanthan gum solution (in scCO2) vs. shear rate (P=2000psi; T=189C</a:t>
            </a:r>
            <a:r>
              <a:rPr lang="en-US" sz="1400" b="0" baseline="0"/>
              <a:t>)</a:t>
            </a:r>
            <a:endParaRPr lang="en-US" sz="1400" b="0"/>
          </a:p>
        </c:rich>
      </c:tx>
      <c:layout>
        <c:manualLayout>
          <c:xMode val="edge"/>
          <c:yMode val="edge"/>
          <c:x val="0.12639127940332759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1714303784316"/>
          <c:y val="0.22815981335666374"/>
          <c:w val="0.70511811023622051"/>
          <c:h val="0.55768883056284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'Viscosity vs. Shear Rate'!$F$2:$F$3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'Viscosity vs. Shear Rate'!$D$4:$D$123</c:f>
              <c:numCache>
                <c:formatCode>General</c:formatCode>
                <c:ptCount val="120"/>
                <c:pt idx="0">
                  <c:v>10.199999999999999</c:v>
                </c:pt>
                <c:pt idx="1">
                  <c:v>12.6</c:v>
                </c:pt>
                <c:pt idx="2">
                  <c:v>14.9</c:v>
                </c:pt>
                <c:pt idx="3">
                  <c:v>17.3</c:v>
                </c:pt>
                <c:pt idx="4">
                  <c:v>19.7</c:v>
                </c:pt>
                <c:pt idx="5">
                  <c:v>22.1</c:v>
                </c:pt>
                <c:pt idx="6">
                  <c:v>24.5</c:v>
                </c:pt>
                <c:pt idx="7">
                  <c:v>26.9</c:v>
                </c:pt>
                <c:pt idx="8">
                  <c:v>29.3</c:v>
                </c:pt>
                <c:pt idx="9">
                  <c:v>31.7</c:v>
                </c:pt>
                <c:pt idx="10">
                  <c:v>34</c:v>
                </c:pt>
                <c:pt idx="11">
                  <c:v>36.4</c:v>
                </c:pt>
                <c:pt idx="12">
                  <c:v>38.799999999999997</c:v>
                </c:pt>
                <c:pt idx="13">
                  <c:v>41.2</c:v>
                </c:pt>
                <c:pt idx="14">
                  <c:v>43.6</c:v>
                </c:pt>
                <c:pt idx="15">
                  <c:v>46</c:v>
                </c:pt>
                <c:pt idx="16">
                  <c:v>48.4</c:v>
                </c:pt>
                <c:pt idx="17">
                  <c:v>50.8</c:v>
                </c:pt>
                <c:pt idx="18">
                  <c:v>53.1</c:v>
                </c:pt>
                <c:pt idx="19">
                  <c:v>55.5</c:v>
                </c:pt>
                <c:pt idx="20">
                  <c:v>57.9</c:v>
                </c:pt>
                <c:pt idx="21">
                  <c:v>60.3</c:v>
                </c:pt>
                <c:pt idx="22">
                  <c:v>62.7</c:v>
                </c:pt>
                <c:pt idx="23">
                  <c:v>65.099999999999994</c:v>
                </c:pt>
                <c:pt idx="24">
                  <c:v>67.5</c:v>
                </c:pt>
                <c:pt idx="25">
                  <c:v>69.900000000000006</c:v>
                </c:pt>
                <c:pt idx="26">
                  <c:v>72.2</c:v>
                </c:pt>
                <c:pt idx="27">
                  <c:v>74.599999999999994</c:v>
                </c:pt>
                <c:pt idx="28">
                  <c:v>77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84.2</c:v>
                </c:pt>
                <c:pt idx="32">
                  <c:v>86.6</c:v>
                </c:pt>
                <c:pt idx="33">
                  <c:v>89</c:v>
                </c:pt>
                <c:pt idx="34">
                  <c:v>91.3</c:v>
                </c:pt>
                <c:pt idx="35">
                  <c:v>93.7</c:v>
                </c:pt>
                <c:pt idx="36">
                  <c:v>96.1</c:v>
                </c:pt>
                <c:pt idx="37">
                  <c:v>98.5</c:v>
                </c:pt>
                <c:pt idx="38">
                  <c:v>101</c:v>
                </c:pt>
                <c:pt idx="39">
                  <c:v>103</c:v>
                </c:pt>
                <c:pt idx="40">
                  <c:v>106</c:v>
                </c:pt>
                <c:pt idx="41">
                  <c:v>108</c:v>
                </c:pt>
                <c:pt idx="42">
                  <c:v>110</c:v>
                </c:pt>
                <c:pt idx="43">
                  <c:v>113</c:v>
                </c:pt>
                <c:pt idx="44">
                  <c:v>115</c:v>
                </c:pt>
                <c:pt idx="45">
                  <c:v>118</c:v>
                </c:pt>
                <c:pt idx="46">
                  <c:v>120</c:v>
                </c:pt>
              </c:numCache>
            </c:numRef>
          </c:xVal>
          <c:yVal>
            <c:numRef>
              <c:f>'Viscosity vs. Shear Rate'!$E$4:$E$123</c:f>
              <c:numCache>
                <c:formatCode>0.00</c:formatCode>
                <c:ptCount val="120"/>
                <c:pt idx="0">
                  <c:v>40.800000000000004</c:v>
                </c:pt>
                <c:pt idx="1">
                  <c:v>36.5</c:v>
                </c:pt>
                <c:pt idx="2">
                  <c:v>24.8</c:v>
                </c:pt>
                <c:pt idx="3">
                  <c:v>18.399999999999999</c:v>
                </c:pt>
                <c:pt idx="4">
                  <c:v>21.4</c:v>
                </c:pt>
                <c:pt idx="5">
                  <c:v>15.7</c:v>
                </c:pt>
                <c:pt idx="6">
                  <c:v>13.100000000000001</c:v>
                </c:pt>
                <c:pt idx="7">
                  <c:v>13.843333333333334</c:v>
                </c:pt>
                <c:pt idx="8">
                  <c:v>11.416666666666666</c:v>
                </c:pt>
                <c:pt idx="9">
                  <c:v>9.7916666666666696</c:v>
                </c:pt>
                <c:pt idx="10">
                  <c:v>8.9483333333333341</c:v>
                </c:pt>
                <c:pt idx="11">
                  <c:v>8.0750000000000011</c:v>
                </c:pt>
                <c:pt idx="12">
                  <c:v>7.3449999999999998</c:v>
                </c:pt>
                <c:pt idx="13">
                  <c:v>7.0983333333333327</c:v>
                </c:pt>
                <c:pt idx="14">
                  <c:v>6.7166666666666677</c:v>
                </c:pt>
                <c:pt idx="15">
                  <c:v>6.3566666666666665</c:v>
                </c:pt>
                <c:pt idx="16">
                  <c:v>5.746666666666667</c:v>
                </c:pt>
                <c:pt idx="17">
                  <c:v>5.0049999999999999</c:v>
                </c:pt>
                <c:pt idx="18">
                  <c:v>4.7016666666666662</c:v>
                </c:pt>
                <c:pt idx="19">
                  <c:v>4.0133333333333328</c:v>
                </c:pt>
                <c:pt idx="20">
                  <c:v>3.8283333333333336</c:v>
                </c:pt>
                <c:pt idx="21">
                  <c:v>3.6816666666666671</c:v>
                </c:pt>
                <c:pt idx="22">
                  <c:v>3.4399999999999995</c:v>
                </c:pt>
                <c:pt idx="23">
                  <c:v>3.3583333333333329</c:v>
                </c:pt>
                <c:pt idx="24">
                  <c:v>3.0450000000000004</c:v>
                </c:pt>
                <c:pt idx="25">
                  <c:v>3.1466666666666665</c:v>
                </c:pt>
                <c:pt idx="26">
                  <c:v>3.0299999999999994</c:v>
                </c:pt>
                <c:pt idx="27">
                  <c:v>2.9116666666666666</c:v>
                </c:pt>
                <c:pt idx="28">
                  <c:v>2.6916666666666664</c:v>
                </c:pt>
                <c:pt idx="29">
                  <c:v>2.3716666666666666</c:v>
                </c:pt>
                <c:pt idx="30">
                  <c:v>2.2716666666666661</c:v>
                </c:pt>
                <c:pt idx="31">
                  <c:v>1.8049999999999999</c:v>
                </c:pt>
                <c:pt idx="32">
                  <c:v>1.57</c:v>
                </c:pt>
                <c:pt idx="33">
                  <c:v>1.3630000000000002</c:v>
                </c:pt>
                <c:pt idx="34">
                  <c:v>1.7946666666666669</c:v>
                </c:pt>
                <c:pt idx="35">
                  <c:v>1.7363333333333333</c:v>
                </c:pt>
                <c:pt idx="36">
                  <c:v>1.8863333333333336</c:v>
                </c:pt>
                <c:pt idx="37">
                  <c:v>2.1629999999999998</c:v>
                </c:pt>
                <c:pt idx="38">
                  <c:v>2.1113333333333331</c:v>
                </c:pt>
                <c:pt idx="39">
                  <c:v>2.6816666666666666</c:v>
                </c:pt>
                <c:pt idx="40">
                  <c:v>2.1483333333333334</c:v>
                </c:pt>
                <c:pt idx="41">
                  <c:v>2.16</c:v>
                </c:pt>
                <c:pt idx="42">
                  <c:v>2.0249999999999999</c:v>
                </c:pt>
                <c:pt idx="43">
                  <c:v>1.781666666666667</c:v>
                </c:pt>
                <c:pt idx="44">
                  <c:v>2.8249999999999997</c:v>
                </c:pt>
                <c:pt idx="45">
                  <c:v>2.0950000000000002</c:v>
                </c:pt>
                <c:pt idx="46">
                  <c:v>1.9283333333333335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974080"/>
        <c:axId val="348977408"/>
      </c:scatterChart>
      <c:scatterChart>
        <c:scatterStyle val="lineMarker"/>
        <c:varyColors val="0"/>
        <c:ser>
          <c:idx val="1"/>
          <c:order val="1"/>
          <c:tx>
            <c:strRef>
              <c:f>'Viscosity vs. Shear Rate'!$J$2</c:f>
              <c:strCache>
                <c:ptCount val="1"/>
                <c:pt idx="0">
                  <c:v>Shear Stress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00B050"/>
                </a:solidFill>
              </a:ln>
            </c:spPr>
          </c:marker>
          <c:xVal>
            <c:numRef>
              <c:f>'Viscosity vs. Shear Rate'!$D$4:$D$93</c:f>
              <c:numCache>
                <c:formatCode>General</c:formatCode>
                <c:ptCount val="90"/>
                <c:pt idx="0">
                  <c:v>10.199999999999999</c:v>
                </c:pt>
                <c:pt idx="1">
                  <c:v>12.6</c:v>
                </c:pt>
                <c:pt idx="2">
                  <c:v>14.9</c:v>
                </c:pt>
                <c:pt idx="3">
                  <c:v>17.3</c:v>
                </c:pt>
                <c:pt idx="4">
                  <c:v>19.7</c:v>
                </c:pt>
                <c:pt idx="5">
                  <c:v>22.1</c:v>
                </c:pt>
                <c:pt idx="6">
                  <c:v>24.5</c:v>
                </c:pt>
                <c:pt idx="7">
                  <c:v>26.9</c:v>
                </c:pt>
                <c:pt idx="8">
                  <c:v>29.3</c:v>
                </c:pt>
                <c:pt idx="9">
                  <c:v>31.7</c:v>
                </c:pt>
                <c:pt idx="10">
                  <c:v>34</c:v>
                </c:pt>
                <c:pt idx="11">
                  <c:v>36.4</c:v>
                </c:pt>
                <c:pt idx="12">
                  <c:v>38.799999999999997</c:v>
                </c:pt>
                <c:pt idx="13">
                  <c:v>41.2</c:v>
                </c:pt>
                <c:pt idx="14">
                  <c:v>43.6</c:v>
                </c:pt>
                <c:pt idx="15">
                  <c:v>46</c:v>
                </c:pt>
                <c:pt idx="16">
                  <c:v>48.4</c:v>
                </c:pt>
                <c:pt idx="17">
                  <c:v>50.8</c:v>
                </c:pt>
                <c:pt idx="18">
                  <c:v>53.1</c:v>
                </c:pt>
                <c:pt idx="19">
                  <c:v>55.5</c:v>
                </c:pt>
                <c:pt idx="20">
                  <c:v>57.9</c:v>
                </c:pt>
                <c:pt idx="21">
                  <c:v>60.3</c:v>
                </c:pt>
                <c:pt idx="22">
                  <c:v>62.7</c:v>
                </c:pt>
                <c:pt idx="23">
                  <c:v>65.099999999999994</c:v>
                </c:pt>
                <c:pt idx="24">
                  <c:v>67.5</c:v>
                </c:pt>
                <c:pt idx="25">
                  <c:v>69.900000000000006</c:v>
                </c:pt>
                <c:pt idx="26">
                  <c:v>72.2</c:v>
                </c:pt>
                <c:pt idx="27">
                  <c:v>74.599999999999994</c:v>
                </c:pt>
                <c:pt idx="28">
                  <c:v>77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84.2</c:v>
                </c:pt>
                <c:pt idx="32">
                  <c:v>86.6</c:v>
                </c:pt>
                <c:pt idx="33">
                  <c:v>89</c:v>
                </c:pt>
                <c:pt idx="34">
                  <c:v>91.3</c:v>
                </c:pt>
                <c:pt idx="35">
                  <c:v>93.7</c:v>
                </c:pt>
                <c:pt idx="36">
                  <c:v>96.1</c:v>
                </c:pt>
                <c:pt idx="37">
                  <c:v>98.5</c:v>
                </c:pt>
                <c:pt idx="38">
                  <c:v>101</c:v>
                </c:pt>
                <c:pt idx="39">
                  <c:v>103</c:v>
                </c:pt>
                <c:pt idx="40">
                  <c:v>106</c:v>
                </c:pt>
                <c:pt idx="41">
                  <c:v>108</c:v>
                </c:pt>
                <c:pt idx="42">
                  <c:v>110</c:v>
                </c:pt>
                <c:pt idx="43">
                  <c:v>113</c:v>
                </c:pt>
                <c:pt idx="44">
                  <c:v>115</c:v>
                </c:pt>
                <c:pt idx="45">
                  <c:v>118</c:v>
                </c:pt>
                <c:pt idx="46">
                  <c:v>120</c:v>
                </c:pt>
              </c:numCache>
            </c:numRef>
          </c:xVal>
          <c:yVal>
            <c:numRef>
              <c:f>'Viscosity vs. Shear Rate'!$I$4:$I$93</c:f>
              <c:numCache>
                <c:formatCode>0.00</c:formatCode>
                <c:ptCount val="90"/>
                <c:pt idx="0">
                  <c:v>2725.5555555555557</c:v>
                </c:pt>
                <c:pt idx="1">
                  <c:v>2722.2222222222222</c:v>
                </c:pt>
                <c:pt idx="2">
                  <c:v>2705.5555555555557</c:v>
                </c:pt>
                <c:pt idx="3">
                  <c:v>2875.5555555555557</c:v>
                </c:pt>
                <c:pt idx="4">
                  <c:v>2712.2222222222222</c:v>
                </c:pt>
                <c:pt idx="5">
                  <c:v>2510</c:v>
                </c:pt>
                <c:pt idx="6">
                  <c:v>2484.4444444444443</c:v>
                </c:pt>
                <c:pt idx="7">
                  <c:v>2438.8888888888887</c:v>
                </c:pt>
                <c:pt idx="8">
                  <c:v>2326.6666666666665</c:v>
                </c:pt>
                <c:pt idx="9">
                  <c:v>2026.6666666666667</c:v>
                </c:pt>
                <c:pt idx="10">
                  <c:v>1990</c:v>
                </c:pt>
                <c:pt idx="11">
                  <c:v>1994.4444444444443</c:v>
                </c:pt>
                <c:pt idx="12">
                  <c:v>1877.7777777777778</c:v>
                </c:pt>
                <c:pt idx="13">
                  <c:v>1987.7777777777778</c:v>
                </c:pt>
                <c:pt idx="14">
                  <c:v>1931.1111111111111</c:v>
                </c:pt>
                <c:pt idx="15">
                  <c:v>1903.3333333333333</c:v>
                </c:pt>
                <c:pt idx="16">
                  <c:v>1835.5555555555557</c:v>
                </c:pt>
                <c:pt idx="17">
                  <c:v>1753.3333333333333</c:v>
                </c:pt>
                <c:pt idx="18">
                  <c:v>1710.1111111111111</c:v>
                </c:pt>
                <c:pt idx="19">
                  <c:v>1723.4444444444443</c:v>
                </c:pt>
                <c:pt idx="20">
                  <c:v>1580.1111111111111</c:v>
                </c:pt>
                <c:pt idx="21">
                  <c:v>1542.3333333333333</c:v>
                </c:pt>
                <c:pt idx="22">
                  <c:v>1447.8888888888889</c:v>
                </c:pt>
                <c:pt idx="23">
                  <c:v>1440.1111111111111</c:v>
                </c:pt>
                <c:pt idx="24">
                  <c:v>1430.1111111111111</c:v>
                </c:pt>
                <c:pt idx="25">
                  <c:v>1429</c:v>
                </c:pt>
                <c:pt idx="26">
                  <c:v>1450.1111111111111</c:v>
                </c:pt>
                <c:pt idx="27">
                  <c:v>1504.4444444444443</c:v>
                </c:pt>
                <c:pt idx="28">
                  <c:v>1503.3333333333333</c:v>
                </c:pt>
                <c:pt idx="29">
                  <c:v>1454.5555555555557</c:v>
                </c:pt>
                <c:pt idx="30">
                  <c:v>1394.5555555555557</c:v>
                </c:pt>
                <c:pt idx="31">
                  <c:v>1351.2222222222222</c:v>
                </c:pt>
                <c:pt idx="32">
                  <c:v>1285.3333333333333</c:v>
                </c:pt>
                <c:pt idx="33">
                  <c:v>1214.8888888888889</c:v>
                </c:pt>
                <c:pt idx="34">
                  <c:v>1214.8888888888889</c:v>
                </c:pt>
                <c:pt idx="35">
                  <c:v>1140.4444444444443</c:v>
                </c:pt>
                <c:pt idx="36">
                  <c:v>1090.2222222222222</c:v>
                </c:pt>
                <c:pt idx="37">
                  <c:v>964.77777777777783</c:v>
                </c:pt>
                <c:pt idx="38">
                  <c:v>1014.6666666666666</c:v>
                </c:pt>
                <c:pt idx="39">
                  <c:v>901.33333333333337</c:v>
                </c:pt>
                <c:pt idx="40">
                  <c:v>795.77777777777783</c:v>
                </c:pt>
                <c:pt idx="41">
                  <c:v>707.22222222222217</c:v>
                </c:pt>
                <c:pt idx="42">
                  <c:v>617.66666666666663</c:v>
                </c:pt>
                <c:pt idx="43">
                  <c:v>456.55555555555554</c:v>
                </c:pt>
                <c:pt idx="44">
                  <c:v>324.33333333333331</c:v>
                </c:pt>
                <c:pt idx="45">
                  <c:v>213.44444444444446</c:v>
                </c:pt>
                <c:pt idx="46">
                  <c:v>118.88888888888889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77728"/>
        <c:axId val="358375808"/>
      </c:scatterChart>
      <c:valAx>
        <c:axId val="348974080"/>
        <c:scaling>
          <c:orientation val="minMax"/>
          <c:max val="1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Shear rate (1/s)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348977408"/>
        <c:crossesAt val="-30"/>
        <c:crossBetween val="midCat"/>
        <c:majorUnit val="30"/>
        <c:minorUnit val="10"/>
      </c:valAx>
      <c:valAx>
        <c:axId val="34897740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616445534669612E-2"/>
              <c:y val="0.35014071157771948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348974080"/>
        <c:crosses val="autoZero"/>
        <c:crossBetween val="midCat"/>
        <c:majorUnit val="50"/>
        <c:minorUnit val="10"/>
      </c:valAx>
      <c:valAx>
        <c:axId val="358375808"/>
        <c:scaling>
          <c:orientation val="minMax"/>
          <c:max val="28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Shear stress (mPa)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in"/>
        <c:tickLblPos val="nextTo"/>
        <c:crossAx val="358377728"/>
        <c:crosses val="max"/>
        <c:crossBetween val="midCat"/>
        <c:majorUnit val="700"/>
        <c:minorUnit val="350"/>
      </c:valAx>
      <c:valAx>
        <c:axId val="35837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375808"/>
        <c:crosses val="autoZero"/>
        <c:crossBetween val="midCat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1493171787261536"/>
          <c:y val="0.26623651210265381"/>
          <c:w val="0.19096317779554664"/>
          <c:h val="0.1674343832020997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Viscosity of 0.1% xanthan gum solution (in scCO2) vs. shear rate</a:t>
            </a:r>
            <a:r>
              <a:rPr lang="en-US" sz="1400" b="0" baseline="0"/>
              <a:t> </a:t>
            </a:r>
            <a:r>
              <a:rPr lang="en-US" sz="1400" b="0"/>
              <a:t>(P=2000psi;</a:t>
            </a:r>
            <a:r>
              <a:rPr lang="en-US" sz="1400" b="0" baseline="0"/>
              <a:t> T=189C)</a:t>
            </a:r>
            <a:endParaRPr lang="en-US" sz="1400" b="0"/>
          </a:p>
        </c:rich>
      </c:tx>
      <c:layout>
        <c:manualLayout>
          <c:xMode val="edge"/>
          <c:yMode val="edge"/>
          <c:x val="0.14934021801491681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1714303784316"/>
          <c:y val="0.22815981335666374"/>
          <c:w val="0.7710963087445396"/>
          <c:h val="0.55768883056284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'Viscosity vs. Shear Rate'!$F$2:$F$3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'Viscosity vs. Shear Rate'!$D$4:$D$123</c:f>
              <c:numCache>
                <c:formatCode>General</c:formatCode>
                <c:ptCount val="120"/>
                <c:pt idx="0">
                  <c:v>10.199999999999999</c:v>
                </c:pt>
                <c:pt idx="1">
                  <c:v>12.6</c:v>
                </c:pt>
                <c:pt idx="2">
                  <c:v>14.9</c:v>
                </c:pt>
                <c:pt idx="3">
                  <c:v>17.3</c:v>
                </c:pt>
                <c:pt idx="4">
                  <c:v>19.7</c:v>
                </c:pt>
                <c:pt idx="5">
                  <c:v>22.1</c:v>
                </c:pt>
                <c:pt idx="6">
                  <c:v>24.5</c:v>
                </c:pt>
                <c:pt idx="7">
                  <c:v>26.9</c:v>
                </c:pt>
                <c:pt idx="8">
                  <c:v>29.3</c:v>
                </c:pt>
                <c:pt idx="9">
                  <c:v>31.7</c:v>
                </c:pt>
                <c:pt idx="10">
                  <c:v>34</c:v>
                </c:pt>
                <c:pt idx="11">
                  <c:v>36.4</c:v>
                </c:pt>
                <c:pt idx="12">
                  <c:v>38.799999999999997</c:v>
                </c:pt>
                <c:pt idx="13">
                  <c:v>41.2</c:v>
                </c:pt>
                <c:pt idx="14">
                  <c:v>43.6</c:v>
                </c:pt>
                <c:pt idx="15">
                  <c:v>46</c:v>
                </c:pt>
                <c:pt idx="16">
                  <c:v>48.4</c:v>
                </c:pt>
                <c:pt idx="17">
                  <c:v>50.8</c:v>
                </c:pt>
                <c:pt idx="18">
                  <c:v>53.1</c:v>
                </c:pt>
                <c:pt idx="19">
                  <c:v>55.5</c:v>
                </c:pt>
                <c:pt idx="20">
                  <c:v>57.9</c:v>
                </c:pt>
                <c:pt idx="21">
                  <c:v>60.3</c:v>
                </c:pt>
                <c:pt idx="22">
                  <c:v>62.7</c:v>
                </c:pt>
                <c:pt idx="23">
                  <c:v>65.099999999999994</c:v>
                </c:pt>
                <c:pt idx="24">
                  <c:v>67.5</c:v>
                </c:pt>
                <c:pt idx="25">
                  <c:v>69.900000000000006</c:v>
                </c:pt>
                <c:pt idx="26">
                  <c:v>72.2</c:v>
                </c:pt>
                <c:pt idx="27">
                  <c:v>74.599999999999994</c:v>
                </c:pt>
                <c:pt idx="28">
                  <c:v>77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84.2</c:v>
                </c:pt>
                <c:pt idx="32">
                  <c:v>86.6</c:v>
                </c:pt>
                <c:pt idx="33">
                  <c:v>89</c:v>
                </c:pt>
                <c:pt idx="34">
                  <c:v>91.3</c:v>
                </c:pt>
                <c:pt idx="35">
                  <c:v>93.7</c:v>
                </c:pt>
                <c:pt idx="36">
                  <c:v>96.1</c:v>
                </c:pt>
                <c:pt idx="37">
                  <c:v>98.5</c:v>
                </c:pt>
                <c:pt idx="38">
                  <c:v>101</c:v>
                </c:pt>
                <c:pt idx="39">
                  <c:v>103</c:v>
                </c:pt>
                <c:pt idx="40">
                  <c:v>106</c:v>
                </c:pt>
                <c:pt idx="41">
                  <c:v>108</c:v>
                </c:pt>
                <c:pt idx="42">
                  <c:v>110</c:v>
                </c:pt>
                <c:pt idx="43">
                  <c:v>113</c:v>
                </c:pt>
                <c:pt idx="44">
                  <c:v>115</c:v>
                </c:pt>
                <c:pt idx="45">
                  <c:v>118</c:v>
                </c:pt>
                <c:pt idx="46">
                  <c:v>120</c:v>
                </c:pt>
              </c:numCache>
            </c:numRef>
          </c:xVal>
          <c:yVal>
            <c:numRef>
              <c:f>'Viscosity vs. Shear Rate'!$E$4:$E$123</c:f>
              <c:numCache>
                <c:formatCode>0.00</c:formatCode>
                <c:ptCount val="120"/>
                <c:pt idx="0">
                  <c:v>40.800000000000004</c:v>
                </c:pt>
                <c:pt idx="1">
                  <c:v>36.5</c:v>
                </c:pt>
                <c:pt idx="2">
                  <c:v>24.8</c:v>
                </c:pt>
                <c:pt idx="3">
                  <c:v>18.399999999999999</c:v>
                </c:pt>
                <c:pt idx="4">
                  <c:v>21.4</c:v>
                </c:pt>
                <c:pt idx="5">
                  <c:v>15.7</c:v>
                </c:pt>
                <c:pt idx="6">
                  <c:v>13.100000000000001</c:v>
                </c:pt>
                <c:pt idx="7">
                  <c:v>13.843333333333334</c:v>
                </c:pt>
                <c:pt idx="8">
                  <c:v>11.416666666666666</c:v>
                </c:pt>
                <c:pt idx="9">
                  <c:v>9.7916666666666696</c:v>
                </c:pt>
                <c:pt idx="10">
                  <c:v>8.9483333333333341</c:v>
                </c:pt>
                <c:pt idx="11">
                  <c:v>8.0750000000000011</c:v>
                </c:pt>
                <c:pt idx="12">
                  <c:v>7.3449999999999998</c:v>
                </c:pt>
                <c:pt idx="13">
                  <c:v>7.0983333333333327</c:v>
                </c:pt>
                <c:pt idx="14">
                  <c:v>6.7166666666666677</c:v>
                </c:pt>
                <c:pt idx="15">
                  <c:v>6.3566666666666665</c:v>
                </c:pt>
                <c:pt idx="16">
                  <c:v>5.746666666666667</c:v>
                </c:pt>
                <c:pt idx="17">
                  <c:v>5.0049999999999999</c:v>
                </c:pt>
                <c:pt idx="18">
                  <c:v>4.7016666666666662</c:v>
                </c:pt>
                <c:pt idx="19">
                  <c:v>4.0133333333333328</c:v>
                </c:pt>
                <c:pt idx="20">
                  <c:v>3.8283333333333336</c:v>
                </c:pt>
                <c:pt idx="21">
                  <c:v>3.6816666666666671</c:v>
                </c:pt>
                <c:pt idx="22">
                  <c:v>3.4399999999999995</c:v>
                </c:pt>
                <c:pt idx="23">
                  <c:v>3.3583333333333329</c:v>
                </c:pt>
                <c:pt idx="24">
                  <c:v>3.0450000000000004</c:v>
                </c:pt>
                <c:pt idx="25">
                  <c:v>3.1466666666666665</c:v>
                </c:pt>
                <c:pt idx="26">
                  <c:v>3.0299999999999994</c:v>
                </c:pt>
                <c:pt idx="27">
                  <c:v>2.9116666666666666</c:v>
                </c:pt>
                <c:pt idx="28">
                  <c:v>2.6916666666666664</c:v>
                </c:pt>
                <c:pt idx="29">
                  <c:v>2.3716666666666666</c:v>
                </c:pt>
                <c:pt idx="30">
                  <c:v>2.2716666666666661</c:v>
                </c:pt>
                <c:pt idx="31">
                  <c:v>1.8049999999999999</c:v>
                </c:pt>
                <c:pt idx="32">
                  <c:v>1.57</c:v>
                </c:pt>
                <c:pt idx="33">
                  <c:v>1.3630000000000002</c:v>
                </c:pt>
                <c:pt idx="34">
                  <c:v>1.7946666666666669</c:v>
                </c:pt>
                <c:pt idx="35">
                  <c:v>1.7363333333333333</c:v>
                </c:pt>
                <c:pt idx="36">
                  <c:v>1.8863333333333336</c:v>
                </c:pt>
                <c:pt idx="37">
                  <c:v>2.1629999999999998</c:v>
                </c:pt>
                <c:pt idx="38">
                  <c:v>2.1113333333333331</c:v>
                </c:pt>
                <c:pt idx="39">
                  <c:v>2.6816666666666666</c:v>
                </c:pt>
                <c:pt idx="40">
                  <c:v>2.1483333333333334</c:v>
                </c:pt>
                <c:pt idx="41">
                  <c:v>2.16</c:v>
                </c:pt>
                <c:pt idx="42">
                  <c:v>2.0249999999999999</c:v>
                </c:pt>
                <c:pt idx="43">
                  <c:v>1.781666666666667</c:v>
                </c:pt>
                <c:pt idx="44">
                  <c:v>2.8249999999999997</c:v>
                </c:pt>
                <c:pt idx="45">
                  <c:v>2.0950000000000002</c:v>
                </c:pt>
                <c:pt idx="46">
                  <c:v>1.9283333333333335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397824"/>
        <c:axId val="358551936"/>
      </c:scatterChart>
      <c:valAx>
        <c:axId val="358397824"/>
        <c:scaling>
          <c:orientation val="minMax"/>
          <c:max val="1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Shear rate (1/s)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358551936"/>
        <c:crossesAt val="-30"/>
        <c:crossBetween val="midCat"/>
        <c:majorUnit val="30"/>
        <c:minorUnit val="10"/>
      </c:valAx>
      <c:valAx>
        <c:axId val="35855193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616445534669612E-2"/>
              <c:y val="0.35014071157771948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358397824"/>
        <c:crosses val="autoZero"/>
        <c:crossBetween val="midCat"/>
        <c:majorUnit val="50"/>
        <c:minorUnit val="10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21714303784316"/>
          <c:y val="4.2974628171478554E-2"/>
          <c:w val="0.82880114383292447"/>
          <c:h val="0.742874015748031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'Viscosity vs. Shear Rate'!$F$2:$F$3</c:f>
              <c:strCache>
                <c:ptCount val="1"/>
                <c:pt idx="0">
                  <c:v>Viscosity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'Viscosity vs. Shear Rate'!$D$4:$D$123</c:f>
              <c:numCache>
                <c:formatCode>General</c:formatCode>
                <c:ptCount val="120"/>
                <c:pt idx="0">
                  <c:v>10.199999999999999</c:v>
                </c:pt>
                <c:pt idx="1">
                  <c:v>12.6</c:v>
                </c:pt>
                <c:pt idx="2">
                  <c:v>14.9</c:v>
                </c:pt>
                <c:pt idx="3">
                  <c:v>17.3</c:v>
                </c:pt>
                <c:pt idx="4">
                  <c:v>19.7</c:v>
                </c:pt>
                <c:pt idx="5">
                  <c:v>22.1</c:v>
                </c:pt>
                <c:pt idx="6">
                  <c:v>24.5</c:v>
                </c:pt>
                <c:pt idx="7">
                  <c:v>26.9</c:v>
                </c:pt>
                <c:pt idx="8">
                  <c:v>29.3</c:v>
                </c:pt>
                <c:pt idx="9">
                  <c:v>31.7</c:v>
                </c:pt>
                <c:pt idx="10">
                  <c:v>34</c:v>
                </c:pt>
                <c:pt idx="11">
                  <c:v>36.4</c:v>
                </c:pt>
                <c:pt idx="12">
                  <c:v>38.799999999999997</c:v>
                </c:pt>
                <c:pt idx="13">
                  <c:v>41.2</c:v>
                </c:pt>
                <c:pt idx="14">
                  <c:v>43.6</c:v>
                </c:pt>
                <c:pt idx="15">
                  <c:v>46</c:v>
                </c:pt>
                <c:pt idx="16">
                  <c:v>48.4</c:v>
                </c:pt>
                <c:pt idx="17">
                  <c:v>50.8</c:v>
                </c:pt>
                <c:pt idx="18">
                  <c:v>53.1</c:v>
                </c:pt>
                <c:pt idx="19">
                  <c:v>55.5</c:v>
                </c:pt>
                <c:pt idx="20">
                  <c:v>57.9</c:v>
                </c:pt>
                <c:pt idx="21">
                  <c:v>60.3</c:v>
                </c:pt>
                <c:pt idx="22">
                  <c:v>62.7</c:v>
                </c:pt>
                <c:pt idx="23">
                  <c:v>65.099999999999994</c:v>
                </c:pt>
                <c:pt idx="24">
                  <c:v>67.5</c:v>
                </c:pt>
                <c:pt idx="25">
                  <c:v>69.900000000000006</c:v>
                </c:pt>
                <c:pt idx="26">
                  <c:v>72.2</c:v>
                </c:pt>
                <c:pt idx="27">
                  <c:v>74.599999999999994</c:v>
                </c:pt>
                <c:pt idx="28">
                  <c:v>77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84.2</c:v>
                </c:pt>
                <c:pt idx="32">
                  <c:v>86.6</c:v>
                </c:pt>
                <c:pt idx="33">
                  <c:v>89</c:v>
                </c:pt>
                <c:pt idx="34">
                  <c:v>91.3</c:v>
                </c:pt>
                <c:pt idx="35">
                  <c:v>93.7</c:v>
                </c:pt>
                <c:pt idx="36">
                  <c:v>96.1</c:v>
                </c:pt>
                <c:pt idx="37">
                  <c:v>98.5</c:v>
                </c:pt>
                <c:pt idx="38">
                  <c:v>101</c:v>
                </c:pt>
                <c:pt idx="39">
                  <c:v>103</c:v>
                </c:pt>
                <c:pt idx="40">
                  <c:v>106</c:v>
                </c:pt>
                <c:pt idx="41">
                  <c:v>108</c:v>
                </c:pt>
                <c:pt idx="42">
                  <c:v>110</c:v>
                </c:pt>
                <c:pt idx="43">
                  <c:v>113</c:v>
                </c:pt>
                <c:pt idx="44">
                  <c:v>115</c:v>
                </c:pt>
                <c:pt idx="45">
                  <c:v>118</c:v>
                </c:pt>
                <c:pt idx="46">
                  <c:v>120</c:v>
                </c:pt>
              </c:numCache>
            </c:numRef>
          </c:xVal>
          <c:yVal>
            <c:numRef>
              <c:f>'Viscosity vs. Shear Rate'!$E$4:$E$123</c:f>
              <c:numCache>
                <c:formatCode>0.00</c:formatCode>
                <c:ptCount val="120"/>
                <c:pt idx="0">
                  <c:v>40.800000000000004</c:v>
                </c:pt>
                <c:pt idx="1">
                  <c:v>36.5</c:v>
                </c:pt>
                <c:pt idx="2">
                  <c:v>24.8</c:v>
                </c:pt>
                <c:pt idx="3">
                  <c:v>18.399999999999999</c:v>
                </c:pt>
                <c:pt idx="4">
                  <c:v>21.4</c:v>
                </c:pt>
                <c:pt idx="5">
                  <c:v>15.7</c:v>
                </c:pt>
                <c:pt idx="6">
                  <c:v>13.100000000000001</c:v>
                </c:pt>
                <c:pt idx="7">
                  <c:v>13.843333333333334</c:v>
                </c:pt>
                <c:pt idx="8">
                  <c:v>11.416666666666666</c:v>
                </c:pt>
                <c:pt idx="9">
                  <c:v>9.7916666666666696</c:v>
                </c:pt>
                <c:pt idx="10">
                  <c:v>8.9483333333333341</c:v>
                </c:pt>
                <c:pt idx="11">
                  <c:v>8.0750000000000011</c:v>
                </c:pt>
                <c:pt idx="12">
                  <c:v>7.3449999999999998</c:v>
                </c:pt>
                <c:pt idx="13">
                  <c:v>7.0983333333333327</c:v>
                </c:pt>
                <c:pt idx="14">
                  <c:v>6.7166666666666677</c:v>
                </c:pt>
                <c:pt idx="15">
                  <c:v>6.3566666666666665</c:v>
                </c:pt>
                <c:pt idx="16">
                  <c:v>5.746666666666667</c:v>
                </c:pt>
                <c:pt idx="17">
                  <c:v>5.0049999999999999</c:v>
                </c:pt>
                <c:pt idx="18">
                  <c:v>4.7016666666666662</c:v>
                </c:pt>
                <c:pt idx="19">
                  <c:v>4.0133333333333328</c:v>
                </c:pt>
                <c:pt idx="20">
                  <c:v>3.8283333333333336</c:v>
                </c:pt>
                <c:pt idx="21">
                  <c:v>3.6816666666666671</c:v>
                </c:pt>
                <c:pt idx="22">
                  <c:v>3.4399999999999995</c:v>
                </c:pt>
                <c:pt idx="23">
                  <c:v>3.3583333333333329</c:v>
                </c:pt>
                <c:pt idx="24">
                  <c:v>3.0450000000000004</c:v>
                </c:pt>
                <c:pt idx="25">
                  <c:v>3.1466666666666665</c:v>
                </c:pt>
                <c:pt idx="26">
                  <c:v>3.0299999999999994</c:v>
                </c:pt>
                <c:pt idx="27">
                  <c:v>2.9116666666666666</c:v>
                </c:pt>
                <c:pt idx="28">
                  <c:v>2.6916666666666664</c:v>
                </c:pt>
                <c:pt idx="29">
                  <c:v>2.3716666666666666</c:v>
                </c:pt>
                <c:pt idx="30">
                  <c:v>2.2716666666666661</c:v>
                </c:pt>
                <c:pt idx="31">
                  <c:v>1.8049999999999999</c:v>
                </c:pt>
                <c:pt idx="32">
                  <c:v>1.57</c:v>
                </c:pt>
                <c:pt idx="33">
                  <c:v>1.3630000000000002</c:v>
                </c:pt>
                <c:pt idx="34">
                  <c:v>1.7946666666666669</c:v>
                </c:pt>
                <c:pt idx="35">
                  <c:v>1.7363333333333333</c:v>
                </c:pt>
                <c:pt idx="36">
                  <c:v>1.8863333333333336</c:v>
                </c:pt>
                <c:pt idx="37">
                  <c:v>2.1629999999999998</c:v>
                </c:pt>
                <c:pt idx="38">
                  <c:v>2.1113333333333331</c:v>
                </c:pt>
                <c:pt idx="39">
                  <c:v>2.6816666666666666</c:v>
                </c:pt>
                <c:pt idx="40">
                  <c:v>2.1483333333333334</c:v>
                </c:pt>
                <c:pt idx="41">
                  <c:v>2.16</c:v>
                </c:pt>
                <c:pt idx="42">
                  <c:v>2.0249999999999999</c:v>
                </c:pt>
                <c:pt idx="43">
                  <c:v>1.781666666666667</c:v>
                </c:pt>
                <c:pt idx="44">
                  <c:v>2.8249999999999997</c:v>
                </c:pt>
                <c:pt idx="45">
                  <c:v>2.0950000000000002</c:v>
                </c:pt>
                <c:pt idx="46">
                  <c:v>1.9283333333333335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572032"/>
        <c:axId val="358574336"/>
      </c:scatterChart>
      <c:valAx>
        <c:axId val="358572032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Shear rate (1/s)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358574336"/>
        <c:crossesAt val="-30"/>
        <c:crossBetween val="midCat"/>
        <c:majorUnit val="30"/>
        <c:minorUnit val="10"/>
      </c:valAx>
      <c:valAx>
        <c:axId val="358574336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Viscosity</a:t>
                </a:r>
                <a:r>
                  <a:rPr lang="en-US" baseline="0"/>
                  <a:t> (cP)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4776564531643499E-3"/>
              <c:y val="0.27143700787401576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358572032"/>
        <c:crosses val="autoZero"/>
        <c:crossBetween val="midCat"/>
        <c:majorUnit val="50"/>
        <c:minorUnit val="10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38100</xdr:rowOff>
    </xdr:from>
    <xdr:to>
      <xdr:col>16</xdr:col>
      <xdr:colOff>190500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550545</xdr:colOff>
      <xdr:row>4</xdr:row>
      <xdr:rowOff>93345</xdr:rowOff>
    </xdr:from>
    <xdr:to>
      <xdr:col>16</xdr:col>
      <xdr:colOff>245745</xdr:colOff>
      <xdr:row>19</xdr:row>
      <xdr:rowOff>93345</xdr:rowOff>
    </xdr:to>
    <xdr:grpSp>
      <xdr:nvGrpSpPr>
        <xdr:cNvPr id="3" name="Group 2"/>
        <xdr:cNvGrpSpPr/>
      </xdr:nvGrpSpPr>
      <xdr:grpSpPr>
        <a:xfrm>
          <a:off x="5427345" y="836295"/>
          <a:ext cx="4572000" cy="2724150"/>
          <a:chOff x="10332720" y="815340"/>
          <a:chExt cx="4572000" cy="2758440"/>
        </a:xfrm>
      </xdr:grpSpPr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10332720" y="815340"/>
          <a:ext cx="4572000" cy="27584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TextBox 7"/>
          <xdr:cNvSpPr txBox="1"/>
        </xdr:nvSpPr>
        <xdr:spPr>
          <a:xfrm>
            <a:off x="11010900" y="937260"/>
            <a:ext cx="33778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/>
              <a:t>A2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594360</xdr:colOff>
      <xdr:row>19</xdr:row>
      <xdr:rowOff>83820</xdr:rowOff>
    </xdr:from>
    <xdr:to>
      <xdr:col>19</xdr:col>
      <xdr:colOff>144780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19</xdr:col>
      <xdr:colOff>160020</xdr:colOff>
      <xdr:row>18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26</xdr:col>
      <xdr:colOff>480060</xdr:colOff>
      <xdr:row>18</xdr:row>
      <xdr:rowOff>0</xdr:rowOff>
    </xdr:to>
    <xdr:grpSp>
      <xdr:nvGrpSpPr>
        <xdr:cNvPr id="5" name="Group 4"/>
        <xdr:cNvGrpSpPr/>
      </xdr:nvGrpSpPr>
      <xdr:grpSpPr>
        <a:xfrm>
          <a:off x="12430125" y="638175"/>
          <a:ext cx="4137660" cy="2714625"/>
          <a:chOff x="12496800" y="632460"/>
          <a:chExt cx="4137660" cy="2743200"/>
        </a:xfrm>
      </xdr:grpSpPr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12496800" y="632460"/>
          <a:ext cx="413766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16070580" y="807720"/>
            <a:ext cx="332912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B2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60"/>
  <sheetViews>
    <sheetView workbookViewId="0">
      <selection activeCell="K29" sqref="K29"/>
    </sheetView>
  </sheetViews>
  <sheetFormatPr defaultRowHeight="15" x14ac:dyDescent="0.25"/>
  <sheetData>
    <row r="2" spans="4:7" ht="14.45" x14ac:dyDescent="0.3">
      <c r="D2" t="s">
        <v>1</v>
      </c>
      <c r="E2" t="s">
        <v>0</v>
      </c>
      <c r="F2" t="s">
        <v>0</v>
      </c>
      <c r="G2" t="s">
        <v>0</v>
      </c>
    </row>
    <row r="3" spans="4:7" x14ac:dyDescent="0.25">
      <c r="D3" t="s">
        <v>3</v>
      </c>
      <c r="E3" t="s">
        <v>4</v>
      </c>
      <c r="F3" t="s">
        <v>4</v>
      </c>
      <c r="G3" t="s">
        <v>2</v>
      </c>
    </row>
    <row r="4" spans="4:7" ht="14.45" x14ac:dyDescent="0.3">
      <c r="D4">
        <v>0.25</v>
      </c>
      <c r="E4">
        <f>(F4+F5+F6+F7+F8+F9)/6</f>
        <v>1.2593333333333332</v>
      </c>
      <c r="F4">
        <f>G4*1000</f>
        <v>1.9200000000000002</v>
      </c>
      <c r="G4">
        <v>1.92E-3</v>
      </c>
    </row>
    <row r="5" spans="4:7" ht="14.45" x14ac:dyDescent="0.3">
      <c r="D5">
        <v>0.5</v>
      </c>
      <c r="E5">
        <f t="shared" ref="E5:E7" si="0">(F5+F6+F7+F8+F9+F10)/6</f>
        <v>1.1243333333333332</v>
      </c>
      <c r="F5">
        <f t="shared" ref="F5:F60" si="1">G5*1000</f>
        <v>1.08</v>
      </c>
      <c r="G5">
        <v>1.08E-3</v>
      </c>
    </row>
    <row r="6" spans="4:7" ht="14.45" x14ac:dyDescent="0.3">
      <c r="D6">
        <v>0.75</v>
      </c>
      <c r="E6">
        <f t="shared" si="0"/>
        <v>1.0938333333333334</v>
      </c>
      <c r="F6">
        <f t="shared" si="1"/>
        <v>1.1800000000000002</v>
      </c>
      <c r="G6">
        <v>1.1800000000000001E-3</v>
      </c>
    </row>
    <row r="7" spans="4:7" ht="14.45" x14ac:dyDescent="0.3">
      <c r="D7">
        <v>1</v>
      </c>
      <c r="E7">
        <f t="shared" si="0"/>
        <v>1.0805</v>
      </c>
      <c r="F7">
        <f t="shared" si="1"/>
        <v>1.24</v>
      </c>
      <c r="G7">
        <v>1.24E-3</v>
      </c>
    </row>
    <row r="8" spans="4:7" ht="14.45" x14ac:dyDescent="0.3">
      <c r="D8">
        <v>1.25</v>
      </c>
      <c r="E8">
        <f t="shared" ref="E8:E56" si="2">(F5+F6+F7+F8+F9+F10)/6</f>
        <v>1.1243333333333332</v>
      </c>
      <c r="F8">
        <f t="shared" si="1"/>
        <v>0.99599999999999989</v>
      </c>
      <c r="G8">
        <v>9.9599999999999992E-4</v>
      </c>
    </row>
    <row r="9" spans="4:7" ht="14.45" x14ac:dyDescent="0.3">
      <c r="D9">
        <v>1.5</v>
      </c>
      <c r="E9">
        <f t="shared" si="2"/>
        <v>1.0938333333333334</v>
      </c>
      <c r="F9">
        <f t="shared" si="1"/>
        <v>1.1399999999999999</v>
      </c>
      <c r="G9">
        <v>1.14E-3</v>
      </c>
    </row>
    <row r="10" spans="4:7" ht="14.45" x14ac:dyDescent="0.3">
      <c r="D10">
        <v>1.75</v>
      </c>
      <c r="E10">
        <f t="shared" si="2"/>
        <v>1.0805</v>
      </c>
      <c r="F10">
        <f t="shared" si="1"/>
        <v>1.1100000000000001</v>
      </c>
      <c r="G10">
        <v>1.1100000000000001E-3</v>
      </c>
    </row>
    <row r="11" spans="4:7" ht="14.45" x14ac:dyDescent="0.3">
      <c r="D11">
        <v>2</v>
      </c>
      <c r="E11">
        <f t="shared" si="2"/>
        <v>1.0571666666666666</v>
      </c>
      <c r="F11">
        <f t="shared" si="1"/>
        <v>0.89700000000000002</v>
      </c>
      <c r="G11">
        <v>8.9700000000000001E-4</v>
      </c>
    </row>
    <row r="12" spans="4:7" ht="14.45" x14ac:dyDescent="0.3">
      <c r="D12">
        <v>2.25</v>
      </c>
      <c r="E12">
        <f t="shared" si="2"/>
        <v>1.0744999999999998</v>
      </c>
      <c r="F12">
        <f t="shared" si="1"/>
        <v>1.1000000000000001</v>
      </c>
      <c r="G12">
        <v>1.1000000000000001E-3</v>
      </c>
    </row>
    <row r="13" spans="4:7" ht="14.45" x14ac:dyDescent="0.3">
      <c r="D13">
        <v>2.5</v>
      </c>
      <c r="E13">
        <f t="shared" si="2"/>
        <v>1.1078333333333334</v>
      </c>
      <c r="F13">
        <f t="shared" si="1"/>
        <v>1.1000000000000001</v>
      </c>
      <c r="G13">
        <v>1.1000000000000001E-3</v>
      </c>
    </row>
    <row r="14" spans="4:7" ht="14.45" x14ac:dyDescent="0.3">
      <c r="D14">
        <v>2.75</v>
      </c>
      <c r="E14">
        <f t="shared" si="2"/>
        <v>1.0978333333333334</v>
      </c>
      <c r="F14">
        <f t="shared" si="1"/>
        <v>1.1000000000000001</v>
      </c>
      <c r="G14">
        <v>1.1000000000000001E-3</v>
      </c>
    </row>
    <row r="15" spans="4:7" ht="14.45" x14ac:dyDescent="0.3">
      <c r="D15">
        <v>3</v>
      </c>
      <c r="E15">
        <f t="shared" si="2"/>
        <v>1.1126666666666667</v>
      </c>
      <c r="F15">
        <f t="shared" si="1"/>
        <v>1.34</v>
      </c>
      <c r="G15">
        <v>1.34E-3</v>
      </c>
    </row>
    <row r="16" spans="4:7" ht="14.45" x14ac:dyDescent="0.3">
      <c r="D16">
        <v>3.25</v>
      </c>
      <c r="E16">
        <f t="shared" si="2"/>
        <v>1.0629999999999999</v>
      </c>
      <c r="F16">
        <f t="shared" si="1"/>
        <v>1.05</v>
      </c>
      <c r="G16">
        <v>1.0499999999999999E-3</v>
      </c>
    </row>
    <row r="17" spans="4:7" ht="14.45" x14ac:dyDescent="0.3">
      <c r="D17">
        <v>3.5</v>
      </c>
      <c r="E17">
        <f t="shared" si="2"/>
        <v>1.0239999999999998</v>
      </c>
      <c r="F17">
        <f t="shared" si="1"/>
        <v>0.98599999999999988</v>
      </c>
      <c r="G17">
        <v>9.859999999999999E-4</v>
      </c>
    </row>
    <row r="18" spans="4:7" ht="14.45" x14ac:dyDescent="0.3">
      <c r="D18">
        <v>3.75</v>
      </c>
      <c r="E18">
        <f t="shared" si="2"/>
        <v>0.97533333333333327</v>
      </c>
      <c r="F18">
        <f t="shared" si="1"/>
        <v>0.80199999999999994</v>
      </c>
      <c r="G18">
        <v>8.0199999999999998E-4</v>
      </c>
    </row>
    <row r="19" spans="4:7" ht="14.45" x14ac:dyDescent="0.3">
      <c r="D19">
        <v>4</v>
      </c>
      <c r="E19">
        <f t="shared" si="2"/>
        <v>0.88483333333333336</v>
      </c>
      <c r="F19">
        <f t="shared" si="1"/>
        <v>0.86599999999999999</v>
      </c>
      <c r="G19">
        <v>8.6600000000000002E-4</v>
      </c>
    </row>
    <row r="20" spans="4:7" ht="14.45" x14ac:dyDescent="0.3">
      <c r="D20">
        <v>4.25</v>
      </c>
      <c r="E20">
        <f t="shared" si="2"/>
        <v>0.84866666666666657</v>
      </c>
      <c r="F20">
        <f t="shared" si="1"/>
        <v>0.80800000000000005</v>
      </c>
      <c r="G20">
        <v>8.0800000000000002E-4</v>
      </c>
    </row>
    <row r="21" spans="4:7" ht="14.45" x14ac:dyDescent="0.3">
      <c r="D21">
        <v>4.5</v>
      </c>
      <c r="E21">
        <f t="shared" si="2"/>
        <v>0.81866666666666665</v>
      </c>
      <c r="F21">
        <f t="shared" si="1"/>
        <v>0.79699999999999993</v>
      </c>
      <c r="G21">
        <v>7.9699999999999997E-4</v>
      </c>
    </row>
    <row r="22" spans="4:7" ht="14.45" x14ac:dyDescent="0.3">
      <c r="D22">
        <v>4.75</v>
      </c>
      <c r="E22">
        <f t="shared" si="2"/>
        <v>0.88333333333333341</v>
      </c>
      <c r="F22">
        <f t="shared" si="1"/>
        <v>0.83299999999999996</v>
      </c>
      <c r="G22">
        <v>8.3299999999999997E-4</v>
      </c>
    </row>
    <row r="23" spans="4:7" ht="14.45" x14ac:dyDescent="0.3">
      <c r="D23">
        <v>5</v>
      </c>
      <c r="E23">
        <f t="shared" si="2"/>
        <v>0.88316666666666677</v>
      </c>
      <c r="F23">
        <f t="shared" si="1"/>
        <v>0.80599999999999994</v>
      </c>
      <c r="G23">
        <v>8.0599999999999997E-4</v>
      </c>
    </row>
    <row r="24" spans="4:7" ht="14.45" x14ac:dyDescent="0.3">
      <c r="D24">
        <v>5.25</v>
      </c>
      <c r="E24">
        <f t="shared" si="2"/>
        <v>0.9201666666666668</v>
      </c>
      <c r="F24">
        <f t="shared" si="1"/>
        <v>1.1900000000000002</v>
      </c>
      <c r="G24">
        <v>1.1900000000000001E-3</v>
      </c>
    </row>
    <row r="25" spans="4:7" ht="14.45" x14ac:dyDescent="0.3">
      <c r="D25">
        <v>5.5</v>
      </c>
      <c r="E25">
        <f t="shared" si="2"/>
        <v>0.99733333333333329</v>
      </c>
      <c r="F25">
        <f t="shared" si="1"/>
        <v>0.86499999999999999</v>
      </c>
      <c r="G25">
        <v>8.6499999999999999E-4</v>
      </c>
    </row>
    <row r="26" spans="4:7" x14ac:dyDescent="0.25">
      <c r="D26">
        <v>5.75</v>
      </c>
      <c r="E26">
        <f t="shared" si="2"/>
        <v>1.1051666666666666</v>
      </c>
      <c r="F26">
        <f t="shared" si="1"/>
        <v>1.03</v>
      </c>
      <c r="G26">
        <v>1.0300000000000001E-3</v>
      </c>
    </row>
    <row r="27" spans="4:7" x14ac:dyDescent="0.25">
      <c r="D27">
        <v>6</v>
      </c>
      <c r="E27">
        <f t="shared" si="2"/>
        <v>1.1608333333333332</v>
      </c>
      <c r="F27">
        <f t="shared" si="1"/>
        <v>1.26</v>
      </c>
      <c r="G27">
        <v>1.2600000000000001E-3</v>
      </c>
    </row>
    <row r="28" spans="4:7" x14ac:dyDescent="0.25">
      <c r="D28">
        <v>6.25</v>
      </c>
      <c r="E28">
        <f t="shared" si="2"/>
        <v>1.1249999999999998</v>
      </c>
      <c r="F28">
        <f t="shared" si="1"/>
        <v>1.48</v>
      </c>
      <c r="G28">
        <v>1.48E-3</v>
      </c>
    </row>
    <row r="29" spans="4:7" x14ac:dyDescent="0.25">
      <c r="D29">
        <v>6.5</v>
      </c>
      <c r="E29">
        <f t="shared" si="2"/>
        <v>1.1708333333333332</v>
      </c>
      <c r="F29">
        <f t="shared" si="1"/>
        <v>1.1399999999999999</v>
      </c>
      <c r="G29">
        <v>1.14E-3</v>
      </c>
    </row>
    <row r="30" spans="4:7" x14ac:dyDescent="0.25">
      <c r="D30">
        <v>6.75</v>
      </c>
      <c r="E30">
        <f t="shared" si="2"/>
        <v>1.1593333333333333</v>
      </c>
      <c r="F30">
        <f t="shared" si="1"/>
        <v>0.97499999999999998</v>
      </c>
      <c r="G30">
        <v>9.7499999999999996E-4</v>
      </c>
    </row>
    <row r="31" spans="4:7" x14ac:dyDescent="0.25">
      <c r="D31">
        <v>7</v>
      </c>
      <c r="E31">
        <f t="shared" si="2"/>
        <v>1.0801666666666667</v>
      </c>
      <c r="F31">
        <f t="shared" si="1"/>
        <v>1.1399999999999999</v>
      </c>
      <c r="G31">
        <v>1.14E-3</v>
      </c>
    </row>
    <row r="32" spans="4:7" x14ac:dyDescent="0.25">
      <c r="D32">
        <v>7.25</v>
      </c>
      <c r="E32">
        <f t="shared" si="2"/>
        <v>0.9318333333333334</v>
      </c>
      <c r="F32">
        <f t="shared" si="1"/>
        <v>0.96100000000000008</v>
      </c>
      <c r="G32">
        <v>9.6100000000000005E-4</v>
      </c>
    </row>
    <row r="33" spans="4:7" x14ac:dyDescent="0.25">
      <c r="D33">
        <v>7.5</v>
      </c>
      <c r="E33">
        <f t="shared" si="2"/>
        <v>0.87783333333333324</v>
      </c>
      <c r="F33">
        <f t="shared" si="1"/>
        <v>0.78500000000000003</v>
      </c>
      <c r="G33">
        <v>7.85E-4</v>
      </c>
    </row>
    <row r="34" spans="4:7" x14ac:dyDescent="0.25">
      <c r="D34">
        <v>7.75</v>
      </c>
      <c r="E34">
        <f t="shared" si="2"/>
        <v>0.79916666666666669</v>
      </c>
      <c r="F34">
        <f t="shared" si="1"/>
        <v>0.59000000000000008</v>
      </c>
      <c r="G34">
        <v>5.9000000000000003E-4</v>
      </c>
    </row>
    <row r="35" spans="4:7" x14ac:dyDescent="0.25">
      <c r="D35">
        <v>8</v>
      </c>
      <c r="E35">
        <f t="shared" si="2"/>
        <v>0.72950000000000015</v>
      </c>
      <c r="F35">
        <f t="shared" si="1"/>
        <v>0.81599999999999995</v>
      </c>
      <c r="G35">
        <v>8.1599999999999999E-4</v>
      </c>
    </row>
    <row r="36" spans="4:7" x14ac:dyDescent="0.25">
      <c r="D36">
        <v>8.25</v>
      </c>
      <c r="E36">
        <f t="shared" si="2"/>
        <v>0.65499999999999992</v>
      </c>
      <c r="F36">
        <f t="shared" si="1"/>
        <v>0.503</v>
      </c>
      <c r="G36">
        <v>5.0299999999999997E-4</v>
      </c>
    </row>
    <row r="37" spans="4:7" x14ac:dyDescent="0.25">
      <c r="D37">
        <v>8.5</v>
      </c>
      <c r="E37">
        <f t="shared" si="2"/>
        <v>0.60216666666666674</v>
      </c>
      <c r="F37">
        <f t="shared" si="1"/>
        <v>0.72199999999999998</v>
      </c>
      <c r="G37">
        <v>7.2199999999999999E-4</v>
      </c>
    </row>
    <row r="38" spans="4:7" x14ac:dyDescent="0.25">
      <c r="D38">
        <v>8.75</v>
      </c>
      <c r="E38">
        <f t="shared" si="2"/>
        <v>0.60699999999999987</v>
      </c>
      <c r="F38">
        <f t="shared" si="1"/>
        <v>0.51400000000000001</v>
      </c>
      <c r="G38">
        <v>5.1400000000000003E-4</v>
      </c>
    </row>
    <row r="39" spans="4:7" x14ac:dyDescent="0.25">
      <c r="D39">
        <v>9</v>
      </c>
      <c r="E39">
        <f t="shared" si="2"/>
        <v>0.61</v>
      </c>
      <c r="F39">
        <f t="shared" si="1"/>
        <v>0.46799999999999997</v>
      </c>
      <c r="G39">
        <v>4.6799999999999999E-4</v>
      </c>
    </row>
    <row r="40" spans="4:7" x14ac:dyDescent="0.25">
      <c r="D40">
        <v>9.25</v>
      </c>
      <c r="E40">
        <f t="shared" si="2"/>
        <v>0.6735000000000001</v>
      </c>
      <c r="F40">
        <f t="shared" si="1"/>
        <v>0.61899999999999999</v>
      </c>
      <c r="G40">
        <v>6.1899999999999998E-4</v>
      </c>
    </row>
    <row r="41" spans="4:7" x14ac:dyDescent="0.25">
      <c r="D41">
        <v>9.5</v>
      </c>
      <c r="E41">
        <f t="shared" si="2"/>
        <v>0.73483333333333334</v>
      </c>
      <c r="F41">
        <f t="shared" si="1"/>
        <v>0.83399999999999996</v>
      </c>
      <c r="G41">
        <v>8.34E-4</v>
      </c>
    </row>
    <row r="42" spans="4:7" x14ac:dyDescent="0.25">
      <c r="D42">
        <v>9.75</v>
      </c>
      <c r="E42">
        <f t="shared" si="2"/>
        <v>0.85749999999999993</v>
      </c>
      <c r="F42">
        <f t="shared" si="1"/>
        <v>0.88400000000000001</v>
      </c>
      <c r="G42">
        <v>8.8400000000000002E-4</v>
      </c>
    </row>
    <row r="43" spans="4:7" x14ac:dyDescent="0.25">
      <c r="D43">
        <v>10</v>
      </c>
      <c r="E43">
        <f t="shared" si="2"/>
        <v>0.99449999999999994</v>
      </c>
      <c r="F43">
        <f t="shared" si="1"/>
        <v>1.0900000000000001</v>
      </c>
      <c r="G43">
        <v>1.09E-3</v>
      </c>
    </row>
    <row r="44" spans="4:7" x14ac:dyDescent="0.25">
      <c r="D44">
        <v>10.3</v>
      </c>
      <c r="E44">
        <f t="shared" si="2"/>
        <v>1.1563333333333332</v>
      </c>
      <c r="F44">
        <f t="shared" si="1"/>
        <v>1.25</v>
      </c>
      <c r="G44">
        <v>1.25E-3</v>
      </c>
    </row>
    <row r="45" spans="4:7" x14ac:dyDescent="0.25">
      <c r="D45">
        <v>10.5</v>
      </c>
      <c r="E45">
        <f t="shared" si="2"/>
        <v>1.1956666666666667</v>
      </c>
      <c r="F45">
        <f t="shared" si="1"/>
        <v>1.2899999999999998</v>
      </c>
      <c r="G45">
        <v>1.2899999999999999E-3</v>
      </c>
    </row>
    <row r="46" spans="4:7" x14ac:dyDescent="0.25">
      <c r="D46">
        <v>10.8</v>
      </c>
      <c r="E46">
        <f t="shared" si="2"/>
        <v>1.4533333333333331</v>
      </c>
      <c r="F46">
        <f t="shared" si="1"/>
        <v>1.59</v>
      </c>
      <c r="G46">
        <v>1.5900000000000001E-3</v>
      </c>
    </row>
    <row r="47" spans="4:7" x14ac:dyDescent="0.25">
      <c r="D47">
        <v>11</v>
      </c>
      <c r="E47">
        <f t="shared" si="2"/>
        <v>1.4236666666666666</v>
      </c>
      <c r="F47">
        <f t="shared" si="1"/>
        <v>1.07</v>
      </c>
      <c r="G47">
        <v>1.07E-3</v>
      </c>
    </row>
    <row r="48" spans="4:7" x14ac:dyDescent="0.25">
      <c r="D48">
        <v>11.3</v>
      </c>
      <c r="E48">
        <f t="shared" si="2"/>
        <v>1.4019999999999999</v>
      </c>
      <c r="F48">
        <f t="shared" si="1"/>
        <v>2.4299999999999997</v>
      </c>
      <c r="G48">
        <v>2.4299999999999999E-3</v>
      </c>
    </row>
    <row r="49" spans="4:7" x14ac:dyDescent="0.25">
      <c r="D49">
        <v>11.5</v>
      </c>
      <c r="E49">
        <f t="shared" si="2"/>
        <v>1.2745</v>
      </c>
      <c r="F49">
        <f t="shared" si="1"/>
        <v>0.91200000000000003</v>
      </c>
      <c r="G49">
        <v>9.1200000000000005E-4</v>
      </c>
    </row>
    <row r="50" spans="4:7" x14ac:dyDescent="0.25">
      <c r="D50">
        <v>11.8</v>
      </c>
      <c r="E50">
        <f t="shared" si="2"/>
        <v>1.1531666666666667</v>
      </c>
      <c r="F50">
        <f t="shared" si="1"/>
        <v>1.1199999999999999</v>
      </c>
      <c r="G50">
        <v>1.1199999999999999E-3</v>
      </c>
    </row>
    <row r="51" spans="4:7" x14ac:dyDescent="0.25">
      <c r="D51">
        <v>12</v>
      </c>
      <c r="E51">
        <f t="shared" si="2"/>
        <v>1.0758333333333334</v>
      </c>
      <c r="F51">
        <f t="shared" si="1"/>
        <v>0.52500000000000002</v>
      </c>
      <c r="G51">
        <v>5.2499999999999997E-4</v>
      </c>
    </row>
    <row r="52" spans="4:7" x14ac:dyDescent="0.25">
      <c r="D52">
        <v>12.3</v>
      </c>
      <c r="E52">
        <f t="shared" si="2"/>
        <v>0.76150000000000018</v>
      </c>
      <c r="F52">
        <f t="shared" si="1"/>
        <v>0.86199999999999999</v>
      </c>
      <c r="G52">
        <v>8.6200000000000003E-4</v>
      </c>
    </row>
    <row r="53" spans="4:7" x14ac:dyDescent="0.25">
      <c r="D53">
        <v>12.5</v>
      </c>
      <c r="E53">
        <f t="shared" si="2"/>
        <v>0.72566666666666668</v>
      </c>
      <c r="F53">
        <f t="shared" si="1"/>
        <v>0.60599999999999998</v>
      </c>
      <c r="G53">
        <v>6.0599999999999998E-4</v>
      </c>
    </row>
    <row r="54" spans="4:7" x14ac:dyDescent="0.25">
      <c r="D54">
        <v>12.8</v>
      </c>
      <c r="E54">
        <f t="shared" si="2"/>
        <v>0.64116666666666666</v>
      </c>
      <c r="F54">
        <f t="shared" si="1"/>
        <v>0.54400000000000004</v>
      </c>
      <c r="G54">
        <v>5.44E-4</v>
      </c>
    </row>
    <row r="55" spans="4:7" x14ac:dyDescent="0.25">
      <c r="D55">
        <v>13</v>
      </c>
      <c r="E55">
        <f t="shared" si="2"/>
        <v>0.61</v>
      </c>
      <c r="F55">
        <f t="shared" si="1"/>
        <v>0.69700000000000006</v>
      </c>
      <c r="G55">
        <v>6.9700000000000003E-4</v>
      </c>
    </row>
    <row r="56" spans="4:7" x14ac:dyDescent="0.25">
      <c r="D56">
        <v>13.3</v>
      </c>
      <c r="E56">
        <f t="shared" si="2"/>
        <v>0.5638333333333333</v>
      </c>
      <c r="F56">
        <f t="shared" si="1"/>
        <v>0.6130000000000001</v>
      </c>
      <c r="G56">
        <v>6.1300000000000005E-4</v>
      </c>
    </row>
    <row r="57" spans="4:7" x14ac:dyDescent="0.25">
      <c r="D57">
        <v>13.5</v>
      </c>
      <c r="E57">
        <f>(E52+E53+E54+E55+E56+F57)/6</f>
        <v>0.60669444444444454</v>
      </c>
      <c r="F57">
        <f t="shared" si="1"/>
        <v>0.33799999999999997</v>
      </c>
      <c r="G57">
        <v>3.3799999999999998E-4</v>
      </c>
    </row>
    <row r="58" spans="4:7" x14ac:dyDescent="0.25">
      <c r="D58">
        <v>13.8</v>
      </c>
      <c r="E58">
        <f t="shared" ref="E58" si="3">(E53+E54+E55+E56+E57+F58)/6</f>
        <v>0.62206018518518513</v>
      </c>
      <c r="F58">
        <f t="shared" si="1"/>
        <v>0.58499999999999996</v>
      </c>
      <c r="G58">
        <v>5.8500000000000002E-4</v>
      </c>
    </row>
    <row r="59" spans="4:7" x14ac:dyDescent="0.25">
      <c r="D59">
        <v>14</v>
      </c>
      <c r="E59">
        <f>(E54+E55+E56+E57+E58+F59)/6</f>
        <v>0.60629243827160495</v>
      </c>
      <c r="F59">
        <f t="shared" si="1"/>
        <v>0.59399999999999997</v>
      </c>
      <c r="G59">
        <v>5.9400000000000002E-4</v>
      </c>
    </row>
    <row r="60" spans="4:7" x14ac:dyDescent="0.25">
      <c r="D60">
        <v>14.3</v>
      </c>
      <c r="E60">
        <f>(E55+E56+E57+E58+E59+F60)/6</f>
        <v>0.61531340020576142</v>
      </c>
      <c r="F60">
        <f t="shared" si="1"/>
        <v>0.68300000000000005</v>
      </c>
      <c r="G60">
        <v>6.8300000000000001E-4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9"/>
  <sheetViews>
    <sheetView tabSelected="1" workbookViewId="0">
      <selection activeCell="D6" sqref="D6:D849"/>
    </sheetView>
  </sheetViews>
  <sheetFormatPr defaultRowHeight="15" x14ac:dyDescent="0.25"/>
  <sheetData>
    <row r="1" spans="2:8" ht="14.45" x14ac:dyDescent="0.3">
      <c r="B1" t="s">
        <v>16</v>
      </c>
    </row>
    <row r="3" spans="2:8" ht="14.45" x14ac:dyDescent="0.3">
      <c r="B3" t="s">
        <v>3</v>
      </c>
      <c r="C3" t="s">
        <v>9</v>
      </c>
      <c r="D3" t="s">
        <v>7</v>
      </c>
      <c r="F3" t="s">
        <v>0</v>
      </c>
      <c r="G3" t="s">
        <v>0</v>
      </c>
      <c r="H3" t="s">
        <v>9</v>
      </c>
    </row>
    <row r="4" spans="2:8" x14ac:dyDescent="0.25">
      <c r="C4" t="s">
        <v>5</v>
      </c>
      <c r="D4" s="3" t="s">
        <v>8</v>
      </c>
      <c r="E4" t="s">
        <v>6</v>
      </c>
      <c r="G4" t="s">
        <v>2</v>
      </c>
      <c r="H4" t="s">
        <v>5</v>
      </c>
    </row>
    <row r="5" spans="2:8" ht="15.6" x14ac:dyDescent="0.3">
      <c r="B5">
        <v>0</v>
      </c>
      <c r="C5">
        <f>H5/14.7</f>
        <v>2.925170068027211</v>
      </c>
      <c r="D5" s="3">
        <v>190</v>
      </c>
      <c r="F5" s="6" t="s">
        <v>17</v>
      </c>
      <c r="G5" s="5" t="s">
        <v>18</v>
      </c>
      <c r="H5">
        <v>43</v>
      </c>
    </row>
    <row r="6" spans="2:8" ht="14.45" x14ac:dyDescent="0.3">
      <c r="B6">
        <v>0.25</v>
      </c>
      <c r="C6">
        <f>H6/14.7</f>
        <v>20.612244897959183</v>
      </c>
      <c r="F6">
        <v>2</v>
      </c>
      <c r="G6">
        <v>1.72E-2</v>
      </c>
      <c r="H6">
        <v>303</v>
      </c>
    </row>
    <row r="7" spans="2:8" ht="14.45" x14ac:dyDescent="0.3">
      <c r="B7">
        <v>0.5</v>
      </c>
      <c r="E7" s="1"/>
      <c r="F7">
        <f>G7*1000+2</f>
        <v>18.299999999999997</v>
      </c>
      <c r="G7">
        <v>1.6299999999999999E-2</v>
      </c>
    </row>
    <row r="8" spans="2:8" ht="14.45" x14ac:dyDescent="0.3">
      <c r="B8">
        <v>0.75</v>
      </c>
      <c r="E8" s="1"/>
      <c r="F8">
        <f t="shared" ref="F8:F71" si="0">G8*1000+2</f>
        <v>2.3919999999999999</v>
      </c>
      <c r="G8">
        <v>3.9199999999999999E-4</v>
      </c>
    </row>
    <row r="9" spans="2:8" ht="14.45" x14ac:dyDescent="0.3">
      <c r="B9">
        <v>1</v>
      </c>
      <c r="E9" s="1">
        <f t="shared" ref="E9:E71" si="1">(F8+F9+F10+F11+F12+F13+F14+F15)/8</f>
        <v>3.3555000000000001</v>
      </c>
      <c r="F9">
        <f t="shared" si="0"/>
        <v>2.839</v>
      </c>
      <c r="G9">
        <v>8.3900000000000001E-4</v>
      </c>
    </row>
    <row r="10" spans="2:8" ht="14.45" x14ac:dyDescent="0.3">
      <c r="B10">
        <v>1.25</v>
      </c>
      <c r="E10" s="1">
        <f t="shared" si="1"/>
        <v>3.4402500000000003</v>
      </c>
      <c r="F10">
        <f t="shared" si="0"/>
        <v>2.7349999999999999</v>
      </c>
      <c r="G10">
        <v>7.3499999999999998E-4</v>
      </c>
    </row>
    <row r="11" spans="2:8" ht="14.45" x14ac:dyDescent="0.3">
      <c r="B11">
        <v>1.5</v>
      </c>
      <c r="E11" s="1">
        <f t="shared" si="1"/>
        <v>3.4816250000000002</v>
      </c>
      <c r="F11">
        <f t="shared" si="0"/>
        <v>2.766</v>
      </c>
      <c r="G11">
        <v>7.6599999999999997E-4</v>
      </c>
    </row>
    <row r="12" spans="2:8" ht="14.45" x14ac:dyDescent="0.3">
      <c r="B12">
        <v>1.75</v>
      </c>
      <c r="E12" s="1">
        <f t="shared" si="1"/>
        <v>3.4903750000000002</v>
      </c>
      <c r="F12">
        <f t="shared" si="0"/>
        <v>2.4859999999999998</v>
      </c>
      <c r="G12">
        <v>4.86E-4</v>
      </c>
    </row>
    <row r="13" spans="2:8" ht="14.45" x14ac:dyDescent="0.3">
      <c r="B13">
        <v>2</v>
      </c>
      <c r="E13" s="1">
        <f t="shared" si="1"/>
        <v>3.4861250000000004</v>
      </c>
      <c r="F13">
        <f t="shared" si="0"/>
        <v>2.6059999999999999</v>
      </c>
      <c r="G13">
        <v>6.0599999999999998E-4</v>
      </c>
    </row>
    <row r="14" spans="2:8" ht="14.45" x14ac:dyDescent="0.3">
      <c r="B14">
        <v>2.25</v>
      </c>
      <c r="E14" s="1">
        <f t="shared" si="1"/>
        <v>3.477125</v>
      </c>
      <c r="F14">
        <f t="shared" si="0"/>
        <v>7.7200000000000006</v>
      </c>
      <c r="G14">
        <v>5.7200000000000003E-3</v>
      </c>
    </row>
    <row r="15" spans="2:8" ht="14.45" x14ac:dyDescent="0.3">
      <c r="B15">
        <v>2.5</v>
      </c>
      <c r="E15" s="1">
        <f t="shared" si="1"/>
        <v>3.46875</v>
      </c>
      <c r="F15">
        <f t="shared" si="0"/>
        <v>3.3</v>
      </c>
      <c r="G15">
        <v>1.2999999999999999E-3</v>
      </c>
    </row>
    <row r="16" spans="2:8" ht="14.45" x14ac:dyDescent="0.3">
      <c r="B16">
        <v>2.75</v>
      </c>
      <c r="E16" s="1">
        <f t="shared" si="1"/>
        <v>2.7830000000000004</v>
      </c>
      <c r="F16">
        <f t="shared" si="0"/>
        <v>3.0700000000000003</v>
      </c>
      <c r="G16">
        <v>1.07E-3</v>
      </c>
    </row>
    <row r="17" spans="2:8" ht="14.45" x14ac:dyDescent="0.3">
      <c r="B17">
        <v>3</v>
      </c>
      <c r="E17" s="1">
        <f t="shared" si="1"/>
        <v>2.6597499999999998</v>
      </c>
      <c r="F17">
        <f t="shared" si="0"/>
        <v>3.17</v>
      </c>
      <c r="G17">
        <v>1.17E-3</v>
      </c>
    </row>
    <row r="18" spans="2:8" ht="14.45" x14ac:dyDescent="0.3">
      <c r="B18">
        <v>3.25</v>
      </c>
      <c r="E18" s="1">
        <f t="shared" si="1"/>
        <v>2.6008749999999998</v>
      </c>
      <c r="F18">
        <f t="shared" si="0"/>
        <v>2.8050000000000002</v>
      </c>
      <c r="G18">
        <v>8.0500000000000005E-4</v>
      </c>
    </row>
    <row r="19" spans="2:8" ht="14.45" x14ac:dyDescent="0.3">
      <c r="B19">
        <v>3.5</v>
      </c>
      <c r="E19" s="1">
        <f t="shared" si="1"/>
        <v>2.5707500000000003</v>
      </c>
      <c r="F19">
        <f t="shared" si="0"/>
        <v>2.7320000000000002</v>
      </c>
      <c r="G19">
        <v>7.3200000000000001E-4</v>
      </c>
    </row>
    <row r="20" spans="2:8" ht="14.45" x14ac:dyDescent="0.3">
      <c r="B20">
        <v>3.75</v>
      </c>
      <c r="E20" s="1">
        <f t="shared" si="1"/>
        <v>2.5915000000000004</v>
      </c>
      <c r="F20">
        <f t="shared" si="0"/>
        <v>2.4140000000000001</v>
      </c>
      <c r="G20">
        <v>4.1399999999999998E-4</v>
      </c>
    </row>
    <row r="21" spans="2:8" ht="14.45" x14ac:dyDescent="0.3">
      <c r="B21">
        <v>4</v>
      </c>
      <c r="C21">
        <f>H21/14.7</f>
        <v>38.571428571428577</v>
      </c>
      <c r="E21" s="1">
        <f t="shared" si="1"/>
        <v>2.6037499999999998</v>
      </c>
      <c r="F21">
        <f t="shared" si="0"/>
        <v>2.5390000000000001</v>
      </c>
      <c r="G21">
        <v>5.3899999999999998E-4</v>
      </c>
      <c r="H21">
        <v>567</v>
      </c>
    </row>
    <row r="22" spans="2:8" ht="14.45" x14ac:dyDescent="0.3">
      <c r="B22">
        <v>4.25</v>
      </c>
      <c r="E22" s="1">
        <f t="shared" si="1"/>
        <v>2.6652499999999999</v>
      </c>
      <c r="F22">
        <f t="shared" si="0"/>
        <v>2.234</v>
      </c>
      <c r="G22">
        <v>2.34E-4</v>
      </c>
    </row>
    <row r="23" spans="2:8" ht="14.45" x14ac:dyDescent="0.3">
      <c r="B23">
        <v>4.5</v>
      </c>
      <c r="E23" s="1">
        <f t="shared" si="1"/>
        <v>2.7603750000000002</v>
      </c>
      <c r="F23">
        <f t="shared" si="0"/>
        <v>2.3140000000000001</v>
      </c>
      <c r="G23">
        <v>3.1399999999999999E-4</v>
      </c>
    </row>
    <row r="24" spans="2:8" ht="14.45" x14ac:dyDescent="0.3">
      <c r="B24">
        <v>4.75</v>
      </c>
      <c r="E24" s="1">
        <f t="shared" si="1"/>
        <v>2.9261249999999999</v>
      </c>
      <c r="F24">
        <f t="shared" si="0"/>
        <v>2.5990000000000002</v>
      </c>
      <c r="G24">
        <v>5.9900000000000003E-4</v>
      </c>
    </row>
    <row r="25" spans="2:8" ht="14.45" x14ac:dyDescent="0.3">
      <c r="B25">
        <v>5</v>
      </c>
      <c r="E25" s="1">
        <f t="shared" si="1"/>
        <v>3.0318749999999999</v>
      </c>
      <c r="F25">
        <f t="shared" si="0"/>
        <v>2.9290000000000003</v>
      </c>
      <c r="G25">
        <v>9.2900000000000003E-4</v>
      </c>
    </row>
    <row r="26" spans="2:8" ht="14.45" x14ac:dyDescent="0.3">
      <c r="B26">
        <v>5.25</v>
      </c>
      <c r="E26" s="1">
        <f t="shared" si="1"/>
        <v>3.1795</v>
      </c>
      <c r="F26">
        <f t="shared" si="0"/>
        <v>2.9710000000000001</v>
      </c>
      <c r="G26">
        <v>9.7099999999999997E-4</v>
      </c>
    </row>
    <row r="27" spans="2:8" ht="14.45" x14ac:dyDescent="0.3">
      <c r="B27">
        <v>5.5</v>
      </c>
      <c r="E27" s="1">
        <f t="shared" si="1"/>
        <v>3.2183750000000009</v>
      </c>
      <c r="F27">
        <f t="shared" si="0"/>
        <v>2.83</v>
      </c>
      <c r="G27">
        <v>8.3000000000000001E-4</v>
      </c>
    </row>
    <row r="28" spans="2:8" ht="14.45" x14ac:dyDescent="0.3">
      <c r="B28">
        <v>5.75</v>
      </c>
      <c r="E28" s="1">
        <f t="shared" si="1"/>
        <v>3.2133750000000005</v>
      </c>
      <c r="F28">
        <f t="shared" si="0"/>
        <v>2.9060000000000001</v>
      </c>
      <c r="G28">
        <v>9.0600000000000001E-4</v>
      </c>
    </row>
    <row r="29" spans="2:8" x14ac:dyDescent="0.25">
      <c r="B29">
        <v>6</v>
      </c>
      <c r="C29">
        <f>H29/14.7</f>
        <v>45.986394557823132</v>
      </c>
      <c r="E29" s="1">
        <f t="shared" si="1"/>
        <v>3.2246249999999996</v>
      </c>
      <c r="F29">
        <f t="shared" si="0"/>
        <v>3.3</v>
      </c>
      <c r="G29">
        <v>1.2999999999999999E-3</v>
      </c>
      <c r="H29">
        <v>676</v>
      </c>
    </row>
    <row r="30" spans="2:8" x14ac:dyDescent="0.25">
      <c r="B30">
        <v>6.25</v>
      </c>
      <c r="E30" s="1">
        <f t="shared" si="1"/>
        <v>3.257625</v>
      </c>
      <c r="F30">
        <f t="shared" si="0"/>
        <v>3.56</v>
      </c>
      <c r="G30">
        <v>1.56E-3</v>
      </c>
    </row>
    <row r="31" spans="2:8" x14ac:dyDescent="0.25">
      <c r="B31">
        <v>6.5</v>
      </c>
      <c r="E31" s="1">
        <f t="shared" si="1"/>
        <v>3.2182500000000003</v>
      </c>
      <c r="F31">
        <f t="shared" si="0"/>
        <v>3.16</v>
      </c>
      <c r="G31">
        <v>1.16E-3</v>
      </c>
    </row>
    <row r="32" spans="2:8" x14ac:dyDescent="0.25">
      <c r="B32">
        <v>6.75</v>
      </c>
      <c r="E32" s="1">
        <f t="shared" si="1"/>
        <v>3.6720000000000002</v>
      </c>
      <c r="F32">
        <f t="shared" si="0"/>
        <v>3.78</v>
      </c>
      <c r="G32">
        <v>1.7799999999999999E-3</v>
      </c>
    </row>
    <row r="33" spans="2:8" x14ac:dyDescent="0.25">
      <c r="B33">
        <v>7</v>
      </c>
      <c r="E33" s="1">
        <f t="shared" si="1"/>
        <v>3.54725</v>
      </c>
      <c r="F33">
        <f t="shared" si="0"/>
        <v>3.24</v>
      </c>
      <c r="G33">
        <v>1.24E-3</v>
      </c>
    </row>
    <row r="34" spans="2:8" x14ac:dyDescent="0.25">
      <c r="B34">
        <v>7.25</v>
      </c>
      <c r="E34" s="1">
        <f t="shared" si="1"/>
        <v>3.334025</v>
      </c>
      <c r="F34">
        <f t="shared" si="0"/>
        <v>2.931</v>
      </c>
      <c r="G34">
        <v>9.3099999999999997E-4</v>
      </c>
    </row>
    <row r="35" spans="2:8" x14ac:dyDescent="0.25">
      <c r="B35">
        <v>7.5</v>
      </c>
      <c r="E35" s="1">
        <f t="shared" si="1"/>
        <v>3.2142750000000002</v>
      </c>
      <c r="F35">
        <f t="shared" si="0"/>
        <v>2.92</v>
      </c>
      <c r="G35">
        <v>9.2000000000000003E-4</v>
      </c>
    </row>
    <row r="36" spans="2:8" x14ac:dyDescent="0.25">
      <c r="B36">
        <v>7.75</v>
      </c>
      <c r="E36" s="1">
        <f t="shared" si="1"/>
        <v>3.1078625</v>
      </c>
      <c r="F36">
        <f t="shared" si="0"/>
        <v>3.17</v>
      </c>
      <c r="G36">
        <v>1.17E-3</v>
      </c>
    </row>
    <row r="37" spans="2:8" x14ac:dyDescent="0.25">
      <c r="B37">
        <v>8</v>
      </c>
      <c r="C37">
        <f>H37/14.7</f>
        <v>53.061224489795919</v>
      </c>
      <c r="E37" s="1">
        <f t="shared" si="1"/>
        <v>2.9863374999999999</v>
      </c>
      <c r="F37">
        <f t="shared" si="0"/>
        <v>2.9849999999999999</v>
      </c>
      <c r="G37">
        <v>9.8499999999999998E-4</v>
      </c>
      <c r="H37">
        <v>780</v>
      </c>
    </row>
    <row r="38" spans="2:8" x14ac:dyDescent="0.25">
      <c r="B38">
        <v>8.25</v>
      </c>
      <c r="E38" s="1">
        <f t="shared" si="1"/>
        <v>2.8088374999999997</v>
      </c>
      <c r="F38">
        <f t="shared" si="0"/>
        <v>7.19</v>
      </c>
      <c r="G38">
        <v>5.1900000000000002E-3</v>
      </c>
    </row>
    <row r="39" spans="2:8" x14ac:dyDescent="0.25">
      <c r="B39">
        <v>8.5</v>
      </c>
      <c r="E39" s="1">
        <f t="shared" si="1"/>
        <v>2.6936249999999999</v>
      </c>
      <c r="F39">
        <f t="shared" si="0"/>
        <v>2.1619999999999999</v>
      </c>
      <c r="G39">
        <v>1.6200000000000001E-4</v>
      </c>
    </row>
    <row r="40" spans="2:8" x14ac:dyDescent="0.25">
      <c r="B40">
        <v>8.75</v>
      </c>
      <c r="E40" s="1">
        <f t="shared" si="1"/>
        <v>2.0311249999999998</v>
      </c>
      <c r="F40">
        <f t="shared" si="0"/>
        <v>2.0741999999999998</v>
      </c>
      <c r="G40">
        <v>7.4200000000000001E-5</v>
      </c>
    </row>
    <row r="41" spans="2:8" x14ac:dyDescent="0.25">
      <c r="B41">
        <v>9</v>
      </c>
      <c r="E41" s="1">
        <f t="shared" si="1"/>
        <v>2.0354999999999999</v>
      </c>
      <c r="F41">
        <f t="shared" si="0"/>
        <v>2.282</v>
      </c>
      <c r="G41">
        <v>2.8200000000000002E-4</v>
      </c>
    </row>
    <row r="42" spans="2:8" x14ac:dyDescent="0.25">
      <c r="B42">
        <v>9.25</v>
      </c>
      <c r="E42" s="1">
        <f t="shared" si="1"/>
        <v>1.9459750000000002</v>
      </c>
      <c r="F42">
        <f t="shared" si="0"/>
        <v>2.0796999999999999</v>
      </c>
      <c r="G42">
        <v>7.9699999999999999E-5</v>
      </c>
    </row>
    <row r="43" spans="2:8" x14ac:dyDescent="0.25">
      <c r="B43">
        <v>9.5</v>
      </c>
      <c r="E43" s="1">
        <f t="shared" si="1"/>
        <v>1.8448500000000001</v>
      </c>
      <c r="F43">
        <f t="shared" si="0"/>
        <v>1.9478</v>
      </c>
      <c r="G43">
        <v>-5.2200000000000002E-5</v>
      </c>
    </row>
    <row r="44" spans="2:8" x14ac:dyDescent="0.25">
      <c r="B44">
        <v>9.75</v>
      </c>
      <c r="E44" s="1">
        <f t="shared" si="1"/>
        <v>1.7625124999999997</v>
      </c>
      <c r="F44">
        <f t="shared" si="0"/>
        <v>1.75</v>
      </c>
      <c r="G44">
        <v>-2.5000000000000001E-4</v>
      </c>
    </row>
    <row r="45" spans="2:8" x14ac:dyDescent="0.25">
      <c r="B45">
        <v>10</v>
      </c>
      <c r="C45">
        <f>H45/14.7</f>
        <v>60.272108843537417</v>
      </c>
      <c r="E45" s="1">
        <f t="shared" si="1"/>
        <v>1.6747875000000001</v>
      </c>
      <c r="F45">
        <f t="shared" si="0"/>
        <v>2.0632999999999999</v>
      </c>
      <c r="G45">
        <v>6.3299999999999994E-5</v>
      </c>
      <c r="H45">
        <v>886</v>
      </c>
    </row>
    <row r="46" spans="2:8" x14ac:dyDescent="0.25">
      <c r="B46">
        <v>10.3</v>
      </c>
      <c r="E46" s="1">
        <f t="shared" si="1"/>
        <v>1.5837875000000001</v>
      </c>
      <c r="F46">
        <f t="shared" si="0"/>
        <v>1.89</v>
      </c>
      <c r="G46">
        <v>-1.1E-4</v>
      </c>
    </row>
    <row r="47" spans="2:8" x14ac:dyDescent="0.25">
      <c r="B47">
        <v>10.5</v>
      </c>
      <c r="E47" s="1">
        <f t="shared" si="1"/>
        <v>1.4926250000000001</v>
      </c>
      <c r="F47">
        <f t="shared" si="0"/>
        <v>2.1970000000000001</v>
      </c>
      <c r="G47">
        <v>1.9699999999999999E-4</v>
      </c>
    </row>
    <row r="48" spans="2:8" x14ac:dyDescent="0.25">
      <c r="B48">
        <v>10.8</v>
      </c>
      <c r="E48" s="1">
        <f t="shared" si="1"/>
        <v>1.467875</v>
      </c>
      <c r="F48">
        <f t="shared" si="0"/>
        <v>1.3580000000000001</v>
      </c>
      <c r="G48">
        <v>-6.4199999999999999E-4</v>
      </c>
    </row>
    <row r="49" spans="2:8" x14ac:dyDescent="0.25">
      <c r="B49">
        <v>11</v>
      </c>
      <c r="E49" s="1">
        <f t="shared" si="1"/>
        <v>1.7595000000000001</v>
      </c>
      <c r="F49">
        <f t="shared" si="0"/>
        <v>1.4729999999999999</v>
      </c>
      <c r="G49">
        <v>-5.2700000000000002E-4</v>
      </c>
    </row>
    <row r="50" spans="2:8" x14ac:dyDescent="0.25">
      <c r="B50">
        <v>11.3</v>
      </c>
      <c r="E50" s="1">
        <f t="shared" si="1"/>
        <v>1.86775</v>
      </c>
      <c r="F50">
        <f t="shared" si="0"/>
        <v>1.421</v>
      </c>
      <c r="G50">
        <v>-5.7899999999999998E-4</v>
      </c>
    </row>
    <row r="51" spans="2:8" x14ac:dyDescent="0.25">
      <c r="B51">
        <v>11.5</v>
      </c>
      <c r="E51" s="1">
        <f t="shared" si="1"/>
        <v>1.8648750000000001</v>
      </c>
      <c r="F51">
        <f t="shared" si="0"/>
        <v>1.246</v>
      </c>
      <c r="G51">
        <v>-7.54E-4</v>
      </c>
    </row>
    <row r="52" spans="2:8" x14ac:dyDescent="0.25">
      <c r="B52">
        <v>11.8</v>
      </c>
      <c r="E52" s="1">
        <f t="shared" si="1"/>
        <v>1.915375</v>
      </c>
      <c r="F52">
        <f t="shared" si="0"/>
        <v>1.0220000000000002</v>
      </c>
      <c r="G52">
        <v>-9.7799999999999992E-4</v>
      </c>
    </row>
    <row r="53" spans="2:8" x14ac:dyDescent="0.25">
      <c r="B53">
        <v>12</v>
      </c>
      <c r="C53">
        <f>H53/14.7</f>
        <v>65.91836734693878</v>
      </c>
      <c r="E53" s="1">
        <f t="shared" si="1"/>
        <v>1.8926249999999998</v>
      </c>
      <c r="F53">
        <f t="shared" si="0"/>
        <v>1.3340000000000001</v>
      </c>
      <c r="G53">
        <v>-6.6600000000000003E-4</v>
      </c>
      <c r="H53">
        <v>969</v>
      </c>
    </row>
    <row r="54" spans="2:8" x14ac:dyDescent="0.25">
      <c r="B54">
        <v>12.3</v>
      </c>
      <c r="E54" s="1">
        <f t="shared" si="1"/>
        <v>1.96675</v>
      </c>
      <c r="F54">
        <f t="shared" si="0"/>
        <v>1.6919999999999999</v>
      </c>
      <c r="G54">
        <v>-3.0800000000000001E-4</v>
      </c>
    </row>
    <row r="55" spans="2:8" x14ac:dyDescent="0.25">
      <c r="B55">
        <v>12.5</v>
      </c>
      <c r="E55" s="1">
        <f t="shared" si="1"/>
        <v>1.972375</v>
      </c>
      <c r="F55">
        <f t="shared" si="0"/>
        <v>4.53</v>
      </c>
      <c r="G55">
        <v>2.5300000000000001E-3</v>
      </c>
    </row>
    <row r="56" spans="2:8" x14ac:dyDescent="0.25">
      <c r="B56">
        <v>12.8</v>
      </c>
      <c r="E56" s="1">
        <f t="shared" si="1"/>
        <v>2.0046374999999999</v>
      </c>
      <c r="F56">
        <f t="shared" si="0"/>
        <v>2.2240000000000002</v>
      </c>
      <c r="G56">
        <v>2.24E-4</v>
      </c>
    </row>
    <row r="57" spans="2:8" x14ac:dyDescent="0.25">
      <c r="B57">
        <v>13</v>
      </c>
      <c r="E57" s="1">
        <f t="shared" si="1"/>
        <v>1.7011375000000002</v>
      </c>
      <c r="F57">
        <f t="shared" si="0"/>
        <v>1.45</v>
      </c>
      <c r="G57">
        <v>-5.5000000000000003E-4</v>
      </c>
    </row>
    <row r="58" spans="2:8" x14ac:dyDescent="0.25">
      <c r="B58">
        <v>13.3</v>
      </c>
      <c r="E58" s="1">
        <f t="shared" si="1"/>
        <v>1.6918875000000002</v>
      </c>
      <c r="F58">
        <f t="shared" si="0"/>
        <v>1.825</v>
      </c>
      <c r="G58">
        <v>-1.75E-4</v>
      </c>
    </row>
    <row r="59" spans="2:8" x14ac:dyDescent="0.25">
      <c r="B59">
        <v>13.5</v>
      </c>
      <c r="E59" s="1">
        <f t="shared" si="1"/>
        <v>1.6911375</v>
      </c>
      <c r="F59">
        <f t="shared" si="0"/>
        <v>1.0640000000000001</v>
      </c>
      <c r="G59">
        <v>-9.3599999999999998E-4</v>
      </c>
    </row>
    <row r="60" spans="2:8" x14ac:dyDescent="0.25">
      <c r="B60">
        <v>13.8</v>
      </c>
      <c r="E60" s="1">
        <f t="shared" si="1"/>
        <v>1.708075</v>
      </c>
      <c r="F60">
        <f t="shared" si="0"/>
        <v>1.615</v>
      </c>
      <c r="G60">
        <v>-3.8499999999999998E-4</v>
      </c>
    </row>
    <row r="61" spans="2:8" x14ac:dyDescent="0.25">
      <c r="B61">
        <v>14</v>
      </c>
      <c r="C61">
        <f>H61/14.7</f>
        <v>70.272108843537424</v>
      </c>
      <c r="E61" s="1">
        <f t="shared" si="1"/>
        <v>1.7973250000000001</v>
      </c>
      <c r="F61">
        <f t="shared" si="0"/>
        <v>1.379</v>
      </c>
      <c r="G61">
        <v>-6.2100000000000002E-4</v>
      </c>
      <c r="H61">
        <v>1033</v>
      </c>
    </row>
    <row r="62" spans="2:8" x14ac:dyDescent="0.25">
      <c r="B62">
        <v>14.3</v>
      </c>
      <c r="E62" s="1">
        <f t="shared" si="1"/>
        <v>1.8370999999999997</v>
      </c>
      <c r="F62">
        <f t="shared" si="0"/>
        <v>1.9500999999999999</v>
      </c>
      <c r="G62">
        <v>-4.99E-5</v>
      </c>
    </row>
    <row r="63" spans="2:8" x14ac:dyDescent="0.25">
      <c r="B63">
        <v>14.5</v>
      </c>
      <c r="E63" s="1">
        <f t="shared" si="1"/>
        <v>1.8969750000000001</v>
      </c>
      <c r="F63">
        <f t="shared" si="0"/>
        <v>2.1019999999999999</v>
      </c>
      <c r="G63">
        <v>1.02E-4</v>
      </c>
    </row>
    <row r="64" spans="2:8" x14ac:dyDescent="0.25">
      <c r="B64">
        <v>14.8</v>
      </c>
      <c r="E64" s="1">
        <f t="shared" si="1"/>
        <v>2.0123375000000001</v>
      </c>
      <c r="F64">
        <f t="shared" si="0"/>
        <v>2.15</v>
      </c>
      <c r="G64">
        <v>1.4999999999999999E-4</v>
      </c>
    </row>
    <row r="65" spans="2:8" x14ac:dyDescent="0.25">
      <c r="B65">
        <v>15</v>
      </c>
      <c r="E65" s="1">
        <f t="shared" si="1"/>
        <v>2.0520874999999998</v>
      </c>
      <c r="F65">
        <f t="shared" si="0"/>
        <v>1.444</v>
      </c>
      <c r="G65">
        <v>-5.5599999999999996E-4</v>
      </c>
    </row>
    <row r="66" spans="2:8" x14ac:dyDescent="0.25">
      <c r="B66">
        <v>15.3</v>
      </c>
      <c r="E66" s="1">
        <f t="shared" si="1"/>
        <v>2.0259125</v>
      </c>
      <c r="F66">
        <f t="shared" si="0"/>
        <v>1.9604999999999999</v>
      </c>
      <c r="G66">
        <v>-3.9499999999999998E-5</v>
      </c>
    </row>
    <row r="67" spans="2:8" x14ac:dyDescent="0.25">
      <c r="B67">
        <v>15.5</v>
      </c>
      <c r="E67" s="1">
        <f t="shared" si="1"/>
        <v>2.0360374999999999</v>
      </c>
      <c r="F67">
        <f t="shared" si="0"/>
        <v>1.778</v>
      </c>
      <c r="G67">
        <v>-2.22E-4</v>
      </c>
    </row>
    <row r="68" spans="2:8" x14ac:dyDescent="0.25">
      <c r="B68">
        <v>15.8</v>
      </c>
      <c r="E68" s="1">
        <f t="shared" si="1"/>
        <v>1.9596</v>
      </c>
      <c r="F68">
        <f t="shared" si="0"/>
        <v>1.9332</v>
      </c>
      <c r="G68">
        <v>-6.6799999999999997E-5</v>
      </c>
    </row>
    <row r="69" spans="2:8" x14ac:dyDescent="0.25">
      <c r="B69">
        <v>16</v>
      </c>
      <c r="C69">
        <f>H69/14.7</f>
        <v>80.612244897959187</v>
      </c>
      <c r="E69" s="1">
        <f t="shared" si="1"/>
        <v>1.896725</v>
      </c>
      <c r="F69">
        <f t="shared" si="0"/>
        <v>1.8580000000000001</v>
      </c>
      <c r="G69">
        <v>-1.4200000000000001E-4</v>
      </c>
      <c r="H69">
        <v>1185</v>
      </c>
    </row>
    <row r="70" spans="2:8" x14ac:dyDescent="0.25">
      <c r="B70">
        <v>16.3</v>
      </c>
      <c r="E70" s="1">
        <f t="shared" si="1"/>
        <v>1.8047</v>
      </c>
      <c r="F70">
        <f t="shared" si="0"/>
        <v>2.8730000000000002</v>
      </c>
      <c r="G70">
        <v>8.7299999999999997E-4</v>
      </c>
    </row>
    <row r="71" spans="2:8" x14ac:dyDescent="0.25">
      <c r="B71">
        <v>16.5</v>
      </c>
      <c r="E71" s="1">
        <f t="shared" si="1"/>
        <v>1.700825</v>
      </c>
      <c r="F71">
        <f t="shared" si="0"/>
        <v>2.42</v>
      </c>
      <c r="G71">
        <v>4.2000000000000002E-4</v>
      </c>
    </row>
    <row r="72" spans="2:8" x14ac:dyDescent="0.25">
      <c r="B72">
        <v>16.8</v>
      </c>
      <c r="E72" s="1">
        <f t="shared" ref="E72:E135" si="2">(F71+F72+F73+F74+F75+F76+F77+F78)/8</f>
        <v>1.5009500000000005</v>
      </c>
      <c r="F72">
        <f t="shared" ref="F72:F135" si="3">G72*1000+2</f>
        <v>1.9406000000000001</v>
      </c>
      <c r="G72">
        <v>-5.94E-5</v>
      </c>
    </row>
    <row r="73" spans="2:8" x14ac:dyDescent="0.25">
      <c r="B73">
        <v>17</v>
      </c>
      <c r="E73" s="1">
        <f t="shared" si="2"/>
        <v>1.3985750000000001</v>
      </c>
      <c r="F73">
        <f t="shared" si="3"/>
        <v>1.5249999999999999</v>
      </c>
      <c r="G73">
        <v>-4.75E-4</v>
      </c>
    </row>
    <row r="74" spans="2:8" x14ac:dyDescent="0.25">
      <c r="B74">
        <v>17.3</v>
      </c>
      <c r="E74" s="1">
        <f t="shared" si="2"/>
        <v>1.3683749999999999</v>
      </c>
      <c r="F74">
        <f t="shared" si="3"/>
        <v>1.349</v>
      </c>
      <c r="G74">
        <v>-6.5099999999999999E-4</v>
      </c>
    </row>
    <row r="75" spans="2:8" x14ac:dyDescent="0.25">
      <c r="B75">
        <v>17.5</v>
      </c>
      <c r="E75" s="1">
        <f t="shared" si="2"/>
        <v>1.405875</v>
      </c>
      <c r="F75">
        <f t="shared" si="3"/>
        <v>1.2749999999999999</v>
      </c>
      <c r="G75">
        <v>-7.2499999999999995E-4</v>
      </c>
    </row>
    <row r="76" spans="2:8" x14ac:dyDescent="0.25">
      <c r="B76">
        <v>17.8</v>
      </c>
      <c r="E76" s="1">
        <f t="shared" si="2"/>
        <v>1.5185</v>
      </c>
      <c r="F76">
        <f t="shared" si="3"/>
        <v>1.1970000000000001</v>
      </c>
      <c r="G76">
        <v>-8.03E-4</v>
      </c>
    </row>
    <row r="77" spans="2:8" x14ac:dyDescent="0.25">
      <c r="B77">
        <v>18</v>
      </c>
      <c r="C77">
        <f>H77/14.7</f>
        <v>87.210884353741505</v>
      </c>
      <c r="E77" s="1">
        <f t="shared" si="2"/>
        <v>1.5723749999999999</v>
      </c>
      <c r="F77">
        <f t="shared" si="3"/>
        <v>1.0270000000000001</v>
      </c>
      <c r="G77">
        <v>-9.7300000000000002E-4</v>
      </c>
      <c r="H77">
        <v>1282</v>
      </c>
    </row>
    <row r="78" spans="2:8" x14ac:dyDescent="0.25">
      <c r="B78">
        <v>18.3</v>
      </c>
      <c r="E78" s="1">
        <f t="shared" si="2"/>
        <v>1.5302499999999999</v>
      </c>
      <c r="F78">
        <f t="shared" si="3"/>
        <v>1.274</v>
      </c>
      <c r="G78">
        <v>-7.2599999999999997E-4</v>
      </c>
    </row>
    <row r="79" spans="2:8" x14ac:dyDescent="0.25">
      <c r="B79">
        <v>18.5</v>
      </c>
      <c r="E79" s="1">
        <f t="shared" si="2"/>
        <v>1.504375</v>
      </c>
      <c r="F79">
        <f t="shared" si="3"/>
        <v>1.601</v>
      </c>
      <c r="G79">
        <v>-3.9899999999999999E-4</v>
      </c>
    </row>
    <row r="80" spans="2:8" x14ac:dyDescent="0.25">
      <c r="B80">
        <v>18.8</v>
      </c>
      <c r="E80" s="1">
        <f t="shared" si="2"/>
        <v>1.6521249999999998</v>
      </c>
      <c r="F80">
        <f t="shared" si="3"/>
        <v>1.6990000000000001</v>
      </c>
      <c r="G80">
        <v>-3.01E-4</v>
      </c>
    </row>
    <row r="81" spans="2:8" x14ac:dyDescent="0.25">
      <c r="B81">
        <v>19</v>
      </c>
      <c r="E81" s="1">
        <f t="shared" si="2"/>
        <v>1.58</v>
      </c>
      <c r="F81">
        <f t="shared" si="3"/>
        <v>1.825</v>
      </c>
      <c r="G81">
        <v>-1.75E-4</v>
      </c>
    </row>
    <row r="82" spans="2:8" x14ac:dyDescent="0.25">
      <c r="B82">
        <v>19.3</v>
      </c>
      <c r="E82" s="1">
        <f t="shared" si="2"/>
        <v>1.4962499999999999</v>
      </c>
      <c r="F82">
        <f t="shared" si="3"/>
        <v>2.25</v>
      </c>
      <c r="G82">
        <v>2.5000000000000001E-4</v>
      </c>
    </row>
    <row r="83" spans="2:8" x14ac:dyDescent="0.25">
      <c r="B83">
        <v>19.5</v>
      </c>
      <c r="E83" s="1">
        <f t="shared" si="2"/>
        <v>1.399</v>
      </c>
      <c r="F83">
        <f t="shared" si="3"/>
        <v>1.706</v>
      </c>
      <c r="G83">
        <v>-2.9399999999999999E-4</v>
      </c>
    </row>
    <row r="84" spans="2:8" x14ac:dyDescent="0.25">
      <c r="B84">
        <v>19.8</v>
      </c>
      <c r="E84" s="1">
        <f t="shared" si="2"/>
        <v>1.2402500000000001</v>
      </c>
      <c r="F84">
        <f t="shared" si="3"/>
        <v>0.8600000000000001</v>
      </c>
      <c r="G84">
        <v>-1.14E-3</v>
      </c>
    </row>
    <row r="85" spans="2:8" x14ac:dyDescent="0.25">
      <c r="B85">
        <v>20</v>
      </c>
      <c r="C85">
        <f>H85/14.7</f>
        <v>95.64625850340137</v>
      </c>
      <c r="E85" s="1">
        <f t="shared" si="2"/>
        <v>1.1883750000000002</v>
      </c>
      <c r="F85">
        <f t="shared" si="3"/>
        <v>0.81999999999999984</v>
      </c>
      <c r="G85">
        <v>-1.1800000000000001E-3</v>
      </c>
      <c r="H85">
        <v>1406</v>
      </c>
    </row>
    <row r="86" spans="2:8" x14ac:dyDescent="0.25">
      <c r="B86">
        <v>20.3</v>
      </c>
      <c r="E86" s="1">
        <f t="shared" si="2"/>
        <v>1.217625</v>
      </c>
      <c r="F86">
        <f t="shared" si="3"/>
        <v>2.456</v>
      </c>
      <c r="G86">
        <v>4.5600000000000003E-4</v>
      </c>
    </row>
    <row r="87" spans="2:8" x14ac:dyDescent="0.25">
      <c r="B87">
        <v>20.5</v>
      </c>
      <c r="E87" s="1">
        <f t="shared" si="2"/>
        <v>1.2038750000000003</v>
      </c>
      <c r="F87">
        <f t="shared" si="3"/>
        <v>1.024</v>
      </c>
      <c r="G87">
        <v>-9.7599999999999998E-4</v>
      </c>
    </row>
    <row r="88" spans="2:8" x14ac:dyDescent="0.25">
      <c r="B88">
        <v>20.8</v>
      </c>
      <c r="E88" s="1">
        <f t="shared" si="2"/>
        <v>0.9993749999999999</v>
      </c>
      <c r="F88">
        <f t="shared" si="3"/>
        <v>1.0289999999999999</v>
      </c>
      <c r="G88">
        <v>-9.7099999999999997E-4</v>
      </c>
    </row>
    <row r="89" spans="2:8" x14ac:dyDescent="0.25">
      <c r="B89">
        <v>21</v>
      </c>
      <c r="E89" s="1">
        <f t="shared" si="2"/>
        <v>1.0026249999999999</v>
      </c>
      <c r="F89">
        <f t="shared" si="3"/>
        <v>1.0470000000000002</v>
      </c>
      <c r="G89">
        <v>-9.5299999999999996E-4</v>
      </c>
    </row>
    <row r="90" spans="2:8" x14ac:dyDescent="0.25">
      <c r="B90">
        <v>21.3</v>
      </c>
      <c r="E90" s="1">
        <f t="shared" si="2"/>
        <v>0.92149999999999999</v>
      </c>
      <c r="F90">
        <f t="shared" si="3"/>
        <v>0.98</v>
      </c>
      <c r="G90">
        <v>-1.0200000000000001E-3</v>
      </c>
    </row>
    <row r="91" spans="2:8" x14ac:dyDescent="0.25">
      <c r="B91">
        <v>21.5</v>
      </c>
      <c r="E91" s="1">
        <f t="shared" si="2"/>
        <v>1.06775</v>
      </c>
      <c r="F91">
        <f t="shared" si="3"/>
        <v>1.2909999999999999</v>
      </c>
      <c r="G91">
        <v>-7.0899999999999999E-4</v>
      </c>
    </row>
    <row r="92" spans="2:8" x14ac:dyDescent="0.25">
      <c r="B92">
        <v>21.8</v>
      </c>
      <c r="E92" s="1">
        <f t="shared" si="2"/>
        <v>1.04525</v>
      </c>
      <c r="F92">
        <f t="shared" si="3"/>
        <v>1.0939999999999999</v>
      </c>
      <c r="G92">
        <v>-9.0600000000000001E-4</v>
      </c>
    </row>
    <row r="93" spans="2:8" x14ac:dyDescent="0.25">
      <c r="B93">
        <v>22</v>
      </c>
      <c r="C93">
        <f>H93/14.7</f>
        <v>102.92517006802721</v>
      </c>
      <c r="E93" s="1">
        <f t="shared" si="2"/>
        <v>0.96637499999999987</v>
      </c>
      <c r="F93">
        <f t="shared" si="3"/>
        <v>0.71000000000000019</v>
      </c>
      <c r="G93">
        <v>-1.2899999999999999E-3</v>
      </c>
      <c r="H93">
        <v>1513</v>
      </c>
    </row>
    <row r="94" spans="2:8" x14ac:dyDescent="0.25">
      <c r="B94">
        <v>22.3</v>
      </c>
      <c r="E94" s="1">
        <f t="shared" si="2"/>
        <v>0.89712499999999995</v>
      </c>
      <c r="F94">
        <f t="shared" si="3"/>
        <v>0.81999999999999984</v>
      </c>
      <c r="G94">
        <v>-1.1800000000000001E-3</v>
      </c>
    </row>
    <row r="95" spans="2:8" x14ac:dyDescent="0.25">
      <c r="B95">
        <v>22.5</v>
      </c>
      <c r="E95" s="1">
        <f t="shared" si="2"/>
        <v>0.84587500000000004</v>
      </c>
      <c r="F95">
        <f t="shared" si="3"/>
        <v>1.05</v>
      </c>
      <c r="G95">
        <v>-9.5E-4</v>
      </c>
    </row>
    <row r="96" spans="2:8" x14ac:dyDescent="0.25">
      <c r="B96">
        <v>22.8</v>
      </c>
      <c r="E96" s="1">
        <f t="shared" si="2"/>
        <v>0.78087499999999999</v>
      </c>
      <c r="F96">
        <f t="shared" si="3"/>
        <v>0.38000000000000012</v>
      </c>
      <c r="G96">
        <v>-1.6199999999999999E-3</v>
      </c>
    </row>
    <row r="97" spans="2:8" x14ac:dyDescent="0.25">
      <c r="B97">
        <v>23</v>
      </c>
      <c r="E97" s="1">
        <f t="shared" si="2"/>
        <v>0.78</v>
      </c>
      <c r="F97">
        <f t="shared" si="3"/>
        <v>2.2170000000000001</v>
      </c>
      <c r="G97">
        <v>2.1699999999999999E-4</v>
      </c>
    </row>
    <row r="98" spans="2:8" x14ac:dyDescent="0.25">
      <c r="B98">
        <v>23.3</v>
      </c>
      <c r="E98" s="1">
        <f t="shared" si="2"/>
        <v>1.0766249999999999</v>
      </c>
      <c r="F98">
        <f t="shared" si="3"/>
        <v>0.8</v>
      </c>
      <c r="G98">
        <v>-1.1999999999999999E-3</v>
      </c>
    </row>
    <row r="99" spans="2:8" x14ac:dyDescent="0.25">
      <c r="B99">
        <v>23.5</v>
      </c>
      <c r="E99" s="1">
        <f t="shared" si="2"/>
        <v>0.82699999999999996</v>
      </c>
      <c r="F99">
        <f t="shared" si="3"/>
        <v>0.65999999999999992</v>
      </c>
      <c r="G99">
        <v>-1.34E-3</v>
      </c>
    </row>
    <row r="100" spans="2:8" x14ac:dyDescent="0.25">
      <c r="B100">
        <v>23.8</v>
      </c>
      <c r="E100" s="1">
        <f t="shared" si="2"/>
        <v>0.77950000000000008</v>
      </c>
      <c r="F100">
        <f t="shared" si="3"/>
        <v>0.54</v>
      </c>
      <c r="G100">
        <v>-1.4599999999999999E-3</v>
      </c>
    </row>
    <row r="101" spans="2:8" x14ac:dyDescent="0.25">
      <c r="B101">
        <v>24</v>
      </c>
      <c r="C101">
        <f>H101/14.7</f>
        <v>111.56462585034014</v>
      </c>
      <c r="E101" s="1">
        <f t="shared" si="2"/>
        <v>0.73450000000000004</v>
      </c>
      <c r="F101">
        <f t="shared" si="3"/>
        <v>0.30000000000000004</v>
      </c>
      <c r="G101">
        <v>-1.6999999999999999E-3</v>
      </c>
      <c r="H101">
        <v>1640</v>
      </c>
    </row>
    <row r="102" spans="2:8" x14ac:dyDescent="0.25">
      <c r="B102">
        <v>24.3</v>
      </c>
      <c r="E102" s="1">
        <f t="shared" si="2"/>
        <v>0.64575000000000016</v>
      </c>
      <c r="F102">
        <f t="shared" si="3"/>
        <v>0.30000000000000004</v>
      </c>
      <c r="G102">
        <v>-1.6999999999999999E-3</v>
      </c>
    </row>
    <row r="103" spans="2:8" x14ac:dyDescent="0.25">
      <c r="B103">
        <v>24.5</v>
      </c>
      <c r="E103" s="1">
        <f t="shared" si="2"/>
        <v>0.61325000000000007</v>
      </c>
      <c r="F103">
        <f t="shared" si="3"/>
        <v>1.0430000000000001</v>
      </c>
      <c r="G103">
        <v>-9.5699999999999995E-4</v>
      </c>
    </row>
    <row r="104" spans="2:8" x14ac:dyDescent="0.25">
      <c r="B104">
        <v>24.8</v>
      </c>
      <c r="E104" s="1">
        <f t="shared" si="2"/>
        <v>0.58324999999999994</v>
      </c>
      <c r="F104">
        <f t="shared" si="3"/>
        <v>2.7530000000000001</v>
      </c>
      <c r="G104">
        <v>7.5299999999999998E-4</v>
      </c>
    </row>
    <row r="105" spans="2:8" x14ac:dyDescent="0.25">
      <c r="B105">
        <v>25</v>
      </c>
      <c r="E105" s="1">
        <f t="shared" si="2"/>
        <v>0.48162500000000003</v>
      </c>
      <c r="F105">
        <f t="shared" si="3"/>
        <v>0.2200000000000002</v>
      </c>
      <c r="G105">
        <v>-1.7799999999999999E-3</v>
      </c>
    </row>
    <row r="106" spans="2:8" x14ac:dyDescent="0.25">
      <c r="B106">
        <v>25.3</v>
      </c>
      <c r="E106" s="1">
        <f t="shared" si="2"/>
        <v>0.23250000000000001</v>
      </c>
      <c r="F106">
        <f t="shared" si="3"/>
        <v>0.41999999999999993</v>
      </c>
      <c r="G106">
        <v>-1.58E-3</v>
      </c>
    </row>
    <row r="107" spans="2:8" x14ac:dyDescent="0.25">
      <c r="B107">
        <v>25.5</v>
      </c>
      <c r="E107" s="1">
        <f t="shared" si="2"/>
        <v>0.29874999999999996</v>
      </c>
      <c r="F107">
        <f t="shared" si="3"/>
        <v>0.30000000000000004</v>
      </c>
      <c r="G107">
        <v>-1.6999999999999999E-3</v>
      </c>
    </row>
    <row r="108" spans="2:8" x14ac:dyDescent="0.25">
      <c r="B108">
        <v>25.8</v>
      </c>
      <c r="E108" s="1">
        <f t="shared" si="2"/>
        <v>0.30625000000000002</v>
      </c>
      <c r="F108">
        <f t="shared" si="3"/>
        <v>-0.16999999999999993</v>
      </c>
      <c r="G108">
        <v>-2.1700000000000001E-3</v>
      </c>
    </row>
    <row r="109" spans="2:8" x14ac:dyDescent="0.25">
      <c r="B109">
        <v>26</v>
      </c>
      <c r="C109">
        <f>H109/14.7</f>
        <v>121.6326530612245</v>
      </c>
      <c r="E109" s="1">
        <f t="shared" si="2"/>
        <v>0.36624999999999996</v>
      </c>
      <c r="F109">
        <f t="shared" si="3"/>
        <v>4.0000000000000036E-2</v>
      </c>
      <c r="G109">
        <v>-1.9599999999999999E-3</v>
      </c>
      <c r="H109">
        <v>1788</v>
      </c>
    </row>
    <row r="110" spans="2:8" x14ac:dyDescent="0.25">
      <c r="B110">
        <v>26.3</v>
      </c>
      <c r="E110" s="1">
        <f t="shared" si="2"/>
        <v>0.50874999999999992</v>
      </c>
      <c r="F110">
        <f t="shared" si="3"/>
        <v>5.9999999999999831E-2</v>
      </c>
      <c r="G110">
        <v>-1.9400000000000001E-3</v>
      </c>
    </row>
    <row r="111" spans="2:8" x14ac:dyDescent="0.25">
      <c r="B111">
        <v>26.5</v>
      </c>
      <c r="E111" s="1">
        <f t="shared" si="2"/>
        <v>0.59499999999999997</v>
      </c>
      <c r="F111">
        <f t="shared" si="3"/>
        <v>0.22999999999999998</v>
      </c>
      <c r="G111">
        <v>-1.7700000000000001E-3</v>
      </c>
    </row>
    <row r="112" spans="2:8" x14ac:dyDescent="0.25">
      <c r="B112">
        <v>26.8</v>
      </c>
      <c r="E112" s="1">
        <f t="shared" si="2"/>
        <v>0.66874999999999996</v>
      </c>
      <c r="F112">
        <f t="shared" si="3"/>
        <v>0.76</v>
      </c>
      <c r="G112">
        <v>-1.24E-3</v>
      </c>
    </row>
    <row r="113" spans="2:8" x14ac:dyDescent="0.25">
      <c r="B113">
        <v>27</v>
      </c>
      <c r="E113" s="1">
        <f t="shared" si="2"/>
        <v>0.66500000000000015</v>
      </c>
      <c r="F113">
        <f t="shared" si="3"/>
        <v>0.75</v>
      </c>
      <c r="G113">
        <v>-1.25E-3</v>
      </c>
    </row>
    <row r="114" spans="2:8" x14ac:dyDescent="0.25">
      <c r="B114">
        <v>27.3</v>
      </c>
      <c r="E114" s="1">
        <f t="shared" si="2"/>
        <v>0.61124999999999996</v>
      </c>
      <c r="F114">
        <f t="shared" si="3"/>
        <v>0.48</v>
      </c>
      <c r="G114">
        <v>-1.5200000000000001E-3</v>
      </c>
    </row>
    <row r="115" spans="2:8" x14ac:dyDescent="0.25">
      <c r="B115">
        <v>27.5</v>
      </c>
      <c r="E115" s="1">
        <f t="shared" si="2"/>
        <v>0.56624999999999992</v>
      </c>
      <c r="F115">
        <f t="shared" si="3"/>
        <v>0.78</v>
      </c>
      <c r="G115">
        <v>-1.2199999999999999E-3</v>
      </c>
    </row>
    <row r="116" spans="2:8" x14ac:dyDescent="0.25">
      <c r="B116">
        <v>27.8</v>
      </c>
      <c r="E116" s="1">
        <f t="shared" si="2"/>
        <v>0.52</v>
      </c>
      <c r="F116">
        <f t="shared" si="3"/>
        <v>0.97</v>
      </c>
      <c r="G116">
        <v>-1.0300000000000001E-3</v>
      </c>
    </row>
    <row r="117" spans="2:8" x14ac:dyDescent="0.25">
      <c r="B117">
        <v>28</v>
      </c>
      <c r="E117" s="1">
        <f t="shared" si="2"/>
        <v>0.54749999999999999</v>
      </c>
      <c r="F117">
        <f t="shared" si="3"/>
        <v>0.73</v>
      </c>
      <c r="G117">
        <v>-1.2700000000000001E-3</v>
      </c>
    </row>
    <row r="118" spans="2:8" x14ac:dyDescent="0.25">
      <c r="B118">
        <v>28.3</v>
      </c>
      <c r="E118" s="1">
        <f t="shared" si="2"/>
        <v>0.4975</v>
      </c>
      <c r="F118">
        <f t="shared" si="3"/>
        <v>0.64999999999999991</v>
      </c>
      <c r="G118">
        <v>-1.3500000000000001E-3</v>
      </c>
    </row>
    <row r="119" spans="2:8" x14ac:dyDescent="0.25">
      <c r="B119">
        <v>28.5</v>
      </c>
      <c r="E119" s="1">
        <f t="shared" si="2"/>
        <v>0.51749999999999996</v>
      </c>
      <c r="F119">
        <f t="shared" si="3"/>
        <v>0.19999999999999996</v>
      </c>
      <c r="G119">
        <v>-1.8E-3</v>
      </c>
    </row>
    <row r="120" spans="2:8" x14ac:dyDescent="0.25">
      <c r="B120">
        <v>28.8</v>
      </c>
      <c r="E120" s="1">
        <f t="shared" si="2"/>
        <v>0.52374999999999994</v>
      </c>
      <c r="F120">
        <f t="shared" si="3"/>
        <v>0.32999999999999985</v>
      </c>
      <c r="G120">
        <v>-1.67E-3</v>
      </c>
    </row>
    <row r="121" spans="2:8" x14ac:dyDescent="0.25">
      <c r="B121">
        <v>29</v>
      </c>
      <c r="C121">
        <f>H121/14.7</f>
        <v>121.42857142857143</v>
      </c>
      <c r="E121" s="1">
        <f t="shared" si="2"/>
        <v>0.58624999999999994</v>
      </c>
      <c r="F121">
        <f t="shared" si="3"/>
        <v>0.3899999999999999</v>
      </c>
      <c r="G121">
        <v>-1.6100000000000001E-3</v>
      </c>
      <c r="H121">
        <v>1785</v>
      </c>
    </row>
    <row r="122" spans="2:8" x14ac:dyDescent="0.25">
      <c r="B122">
        <v>29.3</v>
      </c>
      <c r="E122" s="1">
        <f t="shared" si="2"/>
        <v>0.54125000000000001</v>
      </c>
      <c r="F122">
        <f t="shared" si="3"/>
        <v>0.1100000000000001</v>
      </c>
      <c r="G122">
        <v>-1.89E-3</v>
      </c>
    </row>
    <row r="123" spans="2:8" x14ac:dyDescent="0.25">
      <c r="B123">
        <v>29.5</v>
      </c>
      <c r="E123" s="1">
        <f t="shared" si="2"/>
        <v>0.46249999999999997</v>
      </c>
      <c r="F123">
        <f t="shared" si="3"/>
        <v>1</v>
      </c>
      <c r="G123">
        <v>-1E-3</v>
      </c>
    </row>
    <row r="124" spans="2:8" x14ac:dyDescent="0.25">
      <c r="B124">
        <v>29.8</v>
      </c>
      <c r="E124" s="1">
        <f t="shared" si="2"/>
        <v>0.52625000000000011</v>
      </c>
      <c r="F124">
        <f t="shared" si="3"/>
        <v>0.56999999999999984</v>
      </c>
      <c r="G124">
        <v>-1.4300000000000001E-3</v>
      </c>
    </row>
    <row r="125" spans="2:8" x14ac:dyDescent="0.25">
      <c r="B125">
        <v>30</v>
      </c>
      <c r="E125" s="1">
        <f t="shared" si="2"/>
        <v>0.47</v>
      </c>
      <c r="F125">
        <f t="shared" si="3"/>
        <v>0.8899999999999999</v>
      </c>
      <c r="G125">
        <v>-1.1100000000000001E-3</v>
      </c>
    </row>
    <row r="126" spans="2:8" x14ac:dyDescent="0.25">
      <c r="B126">
        <v>30.3</v>
      </c>
      <c r="E126" s="1">
        <f t="shared" si="2"/>
        <v>0.43500000000000005</v>
      </c>
      <c r="F126">
        <f t="shared" si="3"/>
        <v>0.7</v>
      </c>
      <c r="G126">
        <v>-1.2999999999999999E-3</v>
      </c>
    </row>
    <row r="127" spans="2:8" x14ac:dyDescent="0.25">
      <c r="B127">
        <v>30.5</v>
      </c>
      <c r="E127" s="1">
        <f t="shared" si="2"/>
        <v>0.43</v>
      </c>
      <c r="F127">
        <f t="shared" si="3"/>
        <v>0.7</v>
      </c>
      <c r="G127">
        <v>-1.2999999999999999E-3</v>
      </c>
    </row>
    <row r="128" spans="2:8" x14ac:dyDescent="0.25">
      <c r="B128">
        <v>30.8</v>
      </c>
      <c r="E128" s="1">
        <f t="shared" si="2"/>
        <v>0.45000000000000007</v>
      </c>
      <c r="F128">
        <f t="shared" si="3"/>
        <v>-3.0000000000000249E-2</v>
      </c>
      <c r="G128">
        <v>-2.0300000000000001E-3</v>
      </c>
    </row>
    <row r="129" spans="2:8" x14ac:dyDescent="0.25">
      <c r="B129">
        <v>31</v>
      </c>
      <c r="E129" s="1">
        <f t="shared" si="2"/>
        <v>0.49100000000000005</v>
      </c>
      <c r="F129">
        <f t="shared" si="3"/>
        <v>-0.23999999999999977</v>
      </c>
      <c r="G129">
        <v>-2.2399999999999998E-3</v>
      </c>
    </row>
    <row r="130" spans="2:8" x14ac:dyDescent="0.25">
      <c r="B130">
        <v>31.3</v>
      </c>
      <c r="E130" s="1">
        <f t="shared" si="2"/>
        <v>0.54975000000000007</v>
      </c>
      <c r="F130">
        <f t="shared" si="3"/>
        <v>0.62000000000000011</v>
      </c>
      <c r="G130">
        <v>-1.3799999999999999E-3</v>
      </c>
    </row>
    <row r="131" spans="2:8" x14ac:dyDescent="0.25">
      <c r="B131">
        <v>31.5</v>
      </c>
      <c r="E131" s="1">
        <f t="shared" si="2"/>
        <v>0.60475000000000001</v>
      </c>
      <c r="F131">
        <f t="shared" si="3"/>
        <v>0.55000000000000004</v>
      </c>
      <c r="G131">
        <v>-1.4499999999999999E-3</v>
      </c>
    </row>
    <row r="132" spans="2:8" x14ac:dyDescent="0.25">
      <c r="B132">
        <v>31.8</v>
      </c>
      <c r="E132" s="1">
        <f t="shared" si="2"/>
        <v>0.59475000000000011</v>
      </c>
      <c r="F132">
        <f t="shared" si="3"/>
        <v>0.29000000000000004</v>
      </c>
      <c r="G132">
        <v>-1.7099999999999999E-3</v>
      </c>
    </row>
    <row r="133" spans="2:8" x14ac:dyDescent="0.25">
      <c r="B133">
        <v>32</v>
      </c>
      <c r="E133" s="1">
        <f t="shared" si="2"/>
        <v>0.59725000000000006</v>
      </c>
      <c r="F133">
        <f t="shared" si="3"/>
        <v>0.85000000000000009</v>
      </c>
      <c r="G133">
        <v>-1.15E-3</v>
      </c>
    </row>
    <row r="134" spans="2:8" x14ac:dyDescent="0.25">
      <c r="B134">
        <v>32.299999999999997</v>
      </c>
      <c r="E134" s="1">
        <f t="shared" si="2"/>
        <v>0.61599999999999988</v>
      </c>
      <c r="F134">
        <f t="shared" si="3"/>
        <v>0.8600000000000001</v>
      </c>
      <c r="G134">
        <v>-1.14E-3</v>
      </c>
    </row>
    <row r="135" spans="2:8" x14ac:dyDescent="0.25">
      <c r="B135">
        <v>32.5</v>
      </c>
      <c r="E135" s="1">
        <f t="shared" si="2"/>
        <v>0.58725000000000005</v>
      </c>
      <c r="F135">
        <f t="shared" si="3"/>
        <v>1.028</v>
      </c>
      <c r="G135">
        <v>-9.7199999999999999E-4</v>
      </c>
    </row>
    <row r="136" spans="2:8" x14ac:dyDescent="0.25">
      <c r="B136">
        <v>32.799999999999997</v>
      </c>
      <c r="E136" s="1">
        <f t="shared" ref="E136:E189" si="4">(F135+F136+F137+F138+F139+F140+F141+F142)/8</f>
        <v>0.54475000000000007</v>
      </c>
      <c r="F136">
        <f t="shared" ref="F136:F199" si="5">G136*1000+2</f>
        <v>0.43999999999999995</v>
      </c>
      <c r="G136">
        <v>-1.56E-3</v>
      </c>
    </row>
    <row r="137" spans="2:8" x14ac:dyDescent="0.25">
      <c r="B137">
        <v>33</v>
      </c>
      <c r="C137">
        <f>H137/14.7</f>
        <v>121.83673469387756</v>
      </c>
      <c r="E137" s="1">
        <f t="shared" si="4"/>
        <v>0.51</v>
      </c>
      <c r="F137">
        <f t="shared" si="5"/>
        <v>0.19999999999999996</v>
      </c>
      <c r="G137">
        <v>-1.8E-3</v>
      </c>
      <c r="H137">
        <v>1791</v>
      </c>
    </row>
    <row r="138" spans="2:8" x14ac:dyDescent="0.25">
      <c r="B138">
        <v>33.299999999999997</v>
      </c>
      <c r="E138" s="1">
        <f t="shared" si="4"/>
        <v>0.51124999999999998</v>
      </c>
      <c r="F138">
        <f t="shared" si="5"/>
        <v>0.54</v>
      </c>
      <c r="G138">
        <v>-1.4599999999999999E-3</v>
      </c>
    </row>
    <row r="139" spans="2:8" x14ac:dyDescent="0.25">
      <c r="B139">
        <v>33.5</v>
      </c>
      <c r="E139" s="1">
        <f t="shared" si="4"/>
        <v>0.55999999999999994</v>
      </c>
      <c r="F139">
        <f t="shared" si="5"/>
        <v>0.56999999999999984</v>
      </c>
      <c r="G139">
        <v>-1.4300000000000001E-3</v>
      </c>
    </row>
    <row r="140" spans="2:8" x14ac:dyDescent="0.25">
      <c r="B140">
        <v>33.799999999999997</v>
      </c>
      <c r="E140" s="1">
        <f t="shared" si="4"/>
        <v>0.60124999999999995</v>
      </c>
      <c r="F140">
        <f t="shared" si="5"/>
        <v>0.43999999999999995</v>
      </c>
      <c r="G140">
        <v>-1.56E-3</v>
      </c>
    </row>
    <row r="141" spans="2:8" x14ac:dyDescent="0.25">
      <c r="B141">
        <v>34</v>
      </c>
      <c r="E141" s="1">
        <f t="shared" si="4"/>
        <v>0.63750000000000007</v>
      </c>
      <c r="F141">
        <f t="shared" si="5"/>
        <v>0.62000000000000011</v>
      </c>
      <c r="G141">
        <v>-1.3799999999999999E-3</v>
      </c>
    </row>
    <row r="142" spans="2:8" x14ac:dyDescent="0.25">
      <c r="B142">
        <v>34.299999999999997</v>
      </c>
      <c r="E142" s="1">
        <f t="shared" si="4"/>
        <v>0.72387500000000005</v>
      </c>
      <c r="F142">
        <f t="shared" si="5"/>
        <v>0.52</v>
      </c>
      <c r="G142">
        <v>-1.48E-3</v>
      </c>
    </row>
    <row r="143" spans="2:8" x14ac:dyDescent="0.25">
      <c r="B143">
        <v>34.5</v>
      </c>
      <c r="E143" s="1">
        <f t="shared" si="4"/>
        <v>0.67637500000000006</v>
      </c>
      <c r="F143">
        <f t="shared" si="5"/>
        <v>0.75</v>
      </c>
      <c r="G143">
        <v>-1.25E-3</v>
      </c>
    </row>
    <row r="144" spans="2:8" x14ac:dyDescent="0.25">
      <c r="B144">
        <v>34.799999999999997</v>
      </c>
      <c r="E144" s="1">
        <f t="shared" si="4"/>
        <v>0.68012500000000009</v>
      </c>
      <c r="F144">
        <f t="shared" si="5"/>
        <v>0.44999999999999996</v>
      </c>
      <c r="G144">
        <v>-1.5499999999999999E-3</v>
      </c>
    </row>
    <row r="145" spans="2:7" x14ac:dyDescent="0.25">
      <c r="B145">
        <v>35</v>
      </c>
      <c r="E145" s="1">
        <f t="shared" si="4"/>
        <v>0.6638750000000001</v>
      </c>
      <c r="F145">
        <f t="shared" si="5"/>
        <v>0.59000000000000008</v>
      </c>
      <c r="G145">
        <v>-1.41E-3</v>
      </c>
    </row>
    <row r="146" spans="2:7" x14ac:dyDescent="0.25">
      <c r="B146">
        <v>35.299999999999997</v>
      </c>
      <c r="E146" s="1">
        <f t="shared" si="4"/>
        <v>0.74450000000000005</v>
      </c>
      <c r="F146">
        <f t="shared" si="5"/>
        <v>0.87000000000000011</v>
      </c>
      <c r="G146">
        <v>-1.1299999999999999E-3</v>
      </c>
    </row>
    <row r="147" spans="2:7" x14ac:dyDescent="0.25">
      <c r="B147">
        <v>35.5</v>
      </c>
      <c r="E147" s="1">
        <f t="shared" si="4"/>
        <v>0.77949999999999997</v>
      </c>
      <c r="F147">
        <f t="shared" si="5"/>
        <v>0.8600000000000001</v>
      </c>
      <c r="G147">
        <v>-1.14E-3</v>
      </c>
    </row>
    <row r="148" spans="2:7" x14ac:dyDescent="0.25">
      <c r="B148">
        <v>35.799999999999997</v>
      </c>
      <c r="E148" s="1">
        <f t="shared" si="4"/>
        <v>0.72950000000000004</v>
      </c>
      <c r="F148">
        <f t="shared" si="5"/>
        <v>1.131</v>
      </c>
      <c r="G148">
        <v>-8.6899999999999998E-4</v>
      </c>
    </row>
    <row r="149" spans="2:7" x14ac:dyDescent="0.25">
      <c r="B149">
        <v>36</v>
      </c>
      <c r="E149" s="1">
        <f t="shared" si="4"/>
        <v>0.72075000000000011</v>
      </c>
      <c r="F149">
        <f t="shared" si="5"/>
        <v>0.24</v>
      </c>
      <c r="G149">
        <v>-1.7600000000000001E-3</v>
      </c>
    </row>
    <row r="150" spans="2:7" x14ac:dyDescent="0.25">
      <c r="B150">
        <v>36.299999999999997</v>
      </c>
      <c r="E150" s="1">
        <f t="shared" si="4"/>
        <v>0.71399999999999997</v>
      </c>
      <c r="F150">
        <f t="shared" si="5"/>
        <v>0.55000000000000004</v>
      </c>
      <c r="G150">
        <v>-1.4499999999999999E-3</v>
      </c>
    </row>
    <row r="151" spans="2:7" x14ac:dyDescent="0.25">
      <c r="B151">
        <v>36.5</v>
      </c>
      <c r="E151" s="1">
        <f t="shared" si="4"/>
        <v>0.80775000000000008</v>
      </c>
      <c r="F151">
        <f t="shared" si="5"/>
        <v>0.62000000000000011</v>
      </c>
      <c r="G151">
        <v>-1.3799999999999999E-3</v>
      </c>
    </row>
    <row r="152" spans="2:7" x14ac:dyDescent="0.25">
      <c r="B152">
        <v>36.799999999999997</v>
      </c>
      <c r="E152" s="1">
        <f t="shared" si="4"/>
        <v>0.82150000000000012</v>
      </c>
      <c r="F152">
        <f t="shared" si="5"/>
        <v>1.095</v>
      </c>
      <c r="G152">
        <v>-9.0499999999999999E-4</v>
      </c>
    </row>
    <row r="153" spans="2:7" x14ac:dyDescent="0.25">
      <c r="B153">
        <v>37</v>
      </c>
      <c r="E153" s="1">
        <f t="shared" si="4"/>
        <v>0.81525000000000003</v>
      </c>
      <c r="F153">
        <f t="shared" si="5"/>
        <v>0.87000000000000011</v>
      </c>
      <c r="G153">
        <v>-1.1299999999999999E-3</v>
      </c>
    </row>
    <row r="154" spans="2:7" x14ac:dyDescent="0.25">
      <c r="B154">
        <v>37.299999999999997</v>
      </c>
      <c r="E154" s="1">
        <f t="shared" si="4"/>
        <v>0.77337499999999992</v>
      </c>
      <c r="F154">
        <f t="shared" si="5"/>
        <v>0.4700000000000002</v>
      </c>
      <c r="G154">
        <v>-1.5299999999999999E-3</v>
      </c>
    </row>
    <row r="155" spans="2:7" x14ac:dyDescent="0.25">
      <c r="B155">
        <v>37.5</v>
      </c>
      <c r="E155" s="1">
        <f t="shared" si="4"/>
        <v>0.71962499999999996</v>
      </c>
      <c r="F155">
        <f t="shared" si="5"/>
        <v>0.79</v>
      </c>
      <c r="G155">
        <v>-1.2099999999999999E-3</v>
      </c>
    </row>
    <row r="156" spans="2:7" x14ac:dyDescent="0.25">
      <c r="B156">
        <v>37.799999999999997</v>
      </c>
      <c r="E156" s="1">
        <f t="shared" si="4"/>
        <v>0.75337499999999991</v>
      </c>
      <c r="F156">
        <f t="shared" si="5"/>
        <v>1.077</v>
      </c>
      <c r="G156">
        <v>-9.2299999999999999E-4</v>
      </c>
    </row>
    <row r="157" spans="2:7" x14ac:dyDescent="0.25">
      <c r="B157">
        <v>38</v>
      </c>
      <c r="E157" s="1">
        <f t="shared" si="4"/>
        <v>0.69337499999999996</v>
      </c>
      <c r="F157">
        <f t="shared" si="5"/>
        <v>0.99</v>
      </c>
      <c r="G157">
        <v>-1.01E-3</v>
      </c>
    </row>
    <row r="158" spans="2:7" x14ac:dyDescent="0.25">
      <c r="B158">
        <v>38.299999999999997</v>
      </c>
      <c r="E158" s="1">
        <f t="shared" si="4"/>
        <v>0.63249999999999984</v>
      </c>
      <c r="F158">
        <f t="shared" si="5"/>
        <v>0.65999999999999992</v>
      </c>
      <c r="G158">
        <v>-1.34E-3</v>
      </c>
    </row>
    <row r="159" spans="2:7" x14ac:dyDescent="0.25">
      <c r="B159">
        <v>38.5</v>
      </c>
      <c r="E159" s="1">
        <f t="shared" si="4"/>
        <v>0.65749999999999997</v>
      </c>
      <c r="F159">
        <f t="shared" si="5"/>
        <v>0.56999999999999984</v>
      </c>
      <c r="G159">
        <v>-1.4300000000000001E-3</v>
      </c>
    </row>
    <row r="160" spans="2:7" x14ac:dyDescent="0.25">
      <c r="B160">
        <v>38.799999999999997</v>
      </c>
      <c r="E160" s="1">
        <f t="shared" si="4"/>
        <v>0.6712499999999999</v>
      </c>
      <c r="F160">
        <f t="shared" si="5"/>
        <v>0.76</v>
      </c>
      <c r="G160">
        <v>-1.24E-3</v>
      </c>
    </row>
    <row r="161" spans="2:7" x14ac:dyDescent="0.25">
      <c r="B161">
        <v>39</v>
      </c>
      <c r="E161" s="1">
        <f t="shared" si="4"/>
        <v>0.6662499999999999</v>
      </c>
      <c r="F161">
        <f t="shared" si="5"/>
        <v>0.43999999999999995</v>
      </c>
      <c r="G161">
        <v>-1.56E-3</v>
      </c>
    </row>
    <row r="162" spans="2:7" x14ac:dyDescent="0.25">
      <c r="B162">
        <v>39.299999999999997</v>
      </c>
      <c r="E162" s="1">
        <f t="shared" si="4"/>
        <v>0.66625000000000001</v>
      </c>
      <c r="F162">
        <f t="shared" si="5"/>
        <v>0.74</v>
      </c>
      <c r="G162">
        <v>-1.2600000000000001E-3</v>
      </c>
    </row>
    <row r="163" spans="2:7" x14ac:dyDescent="0.25">
      <c r="B163">
        <v>39.5</v>
      </c>
      <c r="E163" s="1">
        <f t="shared" si="4"/>
        <v>0.72124999999999995</v>
      </c>
      <c r="F163">
        <f t="shared" si="5"/>
        <v>0.30999999999999983</v>
      </c>
      <c r="G163">
        <v>-1.6900000000000001E-3</v>
      </c>
    </row>
    <row r="164" spans="2:7" x14ac:dyDescent="0.25">
      <c r="B164">
        <v>39.799999999999997</v>
      </c>
      <c r="E164" s="1">
        <f t="shared" si="4"/>
        <v>0.76049999999999995</v>
      </c>
      <c r="F164">
        <f t="shared" si="5"/>
        <v>0.59000000000000008</v>
      </c>
      <c r="G164">
        <v>-1.41E-3</v>
      </c>
    </row>
    <row r="165" spans="2:7" x14ac:dyDescent="0.25">
      <c r="B165">
        <v>40</v>
      </c>
      <c r="E165" s="1">
        <f t="shared" si="4"/>
        <v>0.77174999999999994</v>
      </c>
      <c r="F165">
        <f t="shared" si="5"/>
        <v>1.19</v>
      </c>
      <c r="G165">
        <v>-8.0999999999999996E-4</v>
      </c>
    </row>
    <row r="166" spans="2:7" x14ac:dyDescent="0.25">
      <c r="B166">
        <v>40.299999999999997</v>
      </c>
      <c r="E166" s="1">
        <f t="shared" si="4"/>
        <v>0.69799999999999995</v>
      </c>
      <c r="F166">
        <f t="shared" si="5"/>
        <v>0.77</v>
      </c>
      <c r="G166">
        <v>-1.23E-3</v>
      </c>
    </row>
    <row r="167" spans="2:7" x14ac:dyDescent="0.25">
      <c r="B167">
        <v>40.5</v>
      </c>
      <c r="E167" s="1">
        <f t="shared" si="4"/>
        <v>0.58674999999999999</v>
      </c>
      <c r="F167">
        <f t="shared" si="5"/>
        <v>0.53</v>
      </c>
      <c r="G167">
        <v>-1.47E-3</v>
      </c>
    </row>
    <row r="168" spans="2:7" x14ac:dyDescent="0.25">
      <c r="B168">
        <v>40.799999999999997</v>
      </c>
      <c r="E168" s="1">
        <f t="shared" si="4"/>
        <v>0.54049999999999998</v>
      </c>
      <c r="F168">
        <f t="shared" si="5"/>
        <v>0.76</v>
      </c>
      <c r="G168">
        <v>-1.24E-3</v>
      </c>
    </row>
    <row r="169" spans="2:7" x14ac:dyDescent="0.25">
      <c r="B169">
        <v>41</v>
      </c>
      <c r="E169" s="1">
        <f t="shared" si="4"/>
        <v>0.55300000000000005</v>
      </c>
      <c r="F169">
        <f t="shared" si="5"/>
        <v>0.88000000000000012</v>
      </c>
      <c r="G169">
        <v>-1.1199999999999999E-3</v>
      </c>
    </row>
    <row r="170" spans="2:7" x14ac:dyDescent="0.25">
      <c r="B170">
        <v>41.3</v>
      </c>
      <c r="E170" s="1">
        <f t="shared" si="4"/>
        <v>0.55299999999999994</v>
      </c>
      <c r="F170">
        <f t="shared" si="5"/>
        <v>1.0539999999999998</v>
      </c>
      <c r="G170">
        <v>-9.4600000000000001E-4</v>
      </c>
    </row>
    <row r="171" spans="2:7" x14ac:dyDescent="0.25">
      <c r="B171">
        <v>41.5</v>
      </c>
      <c r="E171" s="1">
        <f t="shared" si="4"/>
        <v>0.52049999999999996</v>
      </c>
      <c r="F171">
        <f t="shared" si="5"/>
        <v>0.39999999999999991</v>
      </c>
      <c r="G171">
        <v>-1.6000000000000001E-3</v>
      </c>
    </row>
    <row r="172" spans="2:7" x14ac:dyDescent="0.25">
      <c r="B172">
        <v>41.8</v>
      </c>
      <c r="E172" s="1">
        <f t="shared" si="4"/>
        <v>0.47750000000000004</v>
      </c>
      <c r="F172">
        <f t="shared" si="5"/>
        <v>0</v>
      </c>
      <c r="G172">
        <v>-2E-3</v>
      </c>
    </row>
    <row r="173" spans="2:7" x14ac:dyDescent="0.25">
      <c r="B173">
        <v>42</v>
      </c>
      <c r="E173" s="1">
        <f t="shared" si="4"/>
        <v>0.51875000000000004</v>
      </c>
      <c r="F173">
        <f t="shared" si="5"/>
        <v>0.30000000000000004</v>
      </c>
      <c r="G173">
        <v>-1.6999999999999999E-3</v>
      </c>
    </row>
    <row r="174" spans="2:7" x14ac:dyDescent="0.25">
      <c r="B174">
        <v>42.3</v>
      </c>
      <c r="E174" s="1">
        <f t="shared" si="4"/>
        <v>0.63750000000000007</v>
      </c>
      <c r="F174">
        <f t="shared" si="5"/>
        <v>0.39999999999999991</v>
      </c>
      <c r="G174">
        <v>-1.6000000000000001E-3</v>
      </c>
    </row>
    <row r="175" spans="2:7" x14ac:dyDescent="0.25">
      <c r="B175">
        <v>42.5</v>
      </c>
      <c r="E175" s="1">
        <f t="shared" si="4"/>
        <v>0.72699999999999998</v>
      </c>
      <c r="F175">
        <f t="shared" si="5"/>
        <v>0.63000000000000012</v>
      </c>
      <c r="G175">
        <v>-1.3699999999999999E-3</v>
      </c>
    </row>
    <row r="176" spans="2:7" x14ac:dyDescent="0.25">
      <c r="B176">
        <v>42.8</v>
      </c>
      <c r="E176" s="1">
        <f t="shared" si="4"/>
        <v>0.80900000000000005</v>
      </c>
      <c r="F176">
        <f t="shared" si="5"/>
        <v>0.76</v>
      </c>
      <c r="G176">
        <v>-1.24E-3</v>
      </c>
    </row>
    <row r="177" spans="2:8" x14ac:dyDescent="0.25">
      <c r="B177">
        <v>43</v>
      </c>
      <c r="E177" s="1">
        <f t="shared" si="4"/>
        <v>0.83150000000000002</v>
      </c>
      <c r="F177">
        <f t="shared" si="5"/>
        <v>0.62000000000000011</v>
      </c>
      <c r="G177">
        <v>-1.3799999999999999E-3</v>
      </c>
    </row>
    <row r="178" spans="2:8" x14ac:dyDescent="0.25">
      <c r="B178">
        <v>43.3</v>
      </c>
      <c r="E178" s="1">
        <f t="shared" si="4"/>
        <v>0.75650000000000006</v>
      </c>
      <c r="F178">
        <f t="shared" si="5"/>
        <v>0.71000000000000019</v>
      </c>
      <c r="G178">
        <v>-1.2899999999999999E-3</v>
      </c>
    </row>
    <row r="179" spans="2:8" x14ac:dyDescent="0.25">
      <c r="B179">
        <v>43.5</v>
      </c>
      <c r="E179" s="1">
        <f t="shared" si="4"/>
        <v>0.76274999999999993</v>
      </c>
      <c r="F179">
        <f t="shared" si="5"/>
        <v>0.73</v>
      </c>
      <c r="G179">
        <v>-1.2700000000000001E-3</v>
      </c>
    </row>
    <row r="180" spans="2:8" x14ac:dyDescent="0.25">
      <c r="B180">
        <v>43.8</v>
      </c>
      <c r="E180" s="1">
        <f t="shared" si="4"/>
        <v>0.83474999999999988</v>
      </c>
      <c r="F180">
        <f t="shared" si="5"/>
        <v>0.95</v>
      </c>
      <c r="G180">
        <v>-1.0499999999999999E-3</v>
      </c>
    </row>
    <row r="181" spans="2:8" x14ac:dyDescent="0.25">
      <c r="B181">
        <v>44</v>
      </c>
      <c r="E181" s="1">
        <f t="shared" si="4"/>
        <v>0.88600000000000012</v>
      </c>
      <c r="F181">
        <f t="shared" si="5"/>
        <v>1.016</v>
      </c>
      <c r="G181">
        <v>-9.8400000000000007E-4</v>
      </c>
    </row>
    <row r="182" spans="2:8" x14ac:dyDescent="0.25">
      <c r="B182">
        <v>44.3</v>
      </c>
      <c r="E182" s="1">
        <f t="shared" si="4"/>
        <v>0.91612499999999997</v>
      </c>
      <c r="F182">
        <f t="shared" si="5"/>
        <v>1.056</v>
      </c>
      <c r="G182">
        <v>-9.4399999999999996E-4</v>
      </c>
    </row>
    <row r="183" spans="2:8" x14ac:dyDescent="0.25">
      <c r="B183">
        <v>44.5</v>
      </c>
      <c r="E183" s="1">
        <f t="shared" si="4"/>
        <v>0.92537499999999995</v>
      </c>
      <c r="F183">
        <f t="shared" si="5"/>
        <v>0.80999999999999983</v>
      </c>
      <c r="G183">
        <v>-1.1900000000000001E-3</v>
      </c>
    </row>
    <row r="184" spans="2:8" x14ac:dyDescent="0.25">
      <c r="B184">
        <v>44.8</v>
      </c>
      <c r="E184" s="1">
        <f t="shared" si="4"/>
        <v>0.95874999999999999</v>
      </c>
      <c r="F184">
        <f t="shared" si="5"/>
        <v>0.15999999999999992</v>
      </c>
      <c r="G184">
        <v>-1.8400000000000001E-3</v>
      </c>
    </row>
    <row r="185" spans="2:8" x14ac:dyDescent="0.25">
      <c r="B185">
        <v>45</v>
      </c>
      <c r="C185">
        <f>H185/14.7</f>
        <v>122.78911564625851</v>
      </c>
      <c r="E185" s="1">
        <f t="shared" si="4"/>
        <v>0.97624999999999995</v>
      </c>
      <c r="F185">
        <f t="shared" si="5"/>
        <v>0.66999999999999993</v>
      </c>
      <c r="G185">
        <v>-1.33E-3</v>
      </c>
      <c r="H185">
        <v>1805</v>
      </c>
    </row>
    <row r="186" spans="2:8" x14ac:dyDescent="0.25">
      <c r="B186">
        <v>45.3</v>
      </c>
      <c r="E186" s="1">
        <f t="shared" si="4"/>
        <v>1.0725</v>
      </c>
      <c r="F186">
        <f t="shared" si="5"/>
        <v>1.286</v>
      </c>
      <c r="G186">
        <v>-7.1400000000000001E-4</v>
      </c>
    </row>
    <row r="187" spans="2:8" x14ac:dyDescent="0.25">
      <c r="B187">
        <v>45.5</v>
      </c>
      <c r="E187" s="1">
        <f t="shared" si="4"/>
        <v>1.0712499999999998</v>
      </c>
      <c r="F187">
        <f t="shared" si="5"/>
        <v>1.1400000000000001</v>
      </c>
      <c r="G187">
        <v>-8.5999999999999998E-4</v>
      </c>
    </row>
    <row r="188" spans="2:8" x14ac:dyDescent="0.25">
      <c r="B188">
        <v>45.8</v>
      </c>
      <c r="E188" s="1">
        <f t="shared" si="4"/>
        <v>0.99924999999999997</v>
      </c>
      <c r="F188">
        <f t="shared" si="5"/>
        <v>1.1909999999999998</v>
      </c>
      <c r="G188">
        <v>-8.0900000000000004E-4</v>
      </c>
    </row>
    <row r="189" spans="2:8" x14ac:dyDescent="0.25">
      <c r="B189">
        <v>46</v>
      </c>
      <c r="E189" s="1">
        <f t="shared" si="4"/>
        <v>0.96174999999999988</v>
      </c>
      <c r="F189">
        <f t="shared" si="5"/>
        <v>1.0899999999999999</v>
      </c>
      <c r="G189">
        <v>-9.1E-4</v>
      </c>
    </row>
    <row r="190" spans="2:8" x14ac:dyDescent="0.25">
      <c r="B190">
        <v>46.3</v>
      </c>
      <c r="E190" s="1">
        <f>(F182+F183+F184+F185+F186+F187+F188+F189)/8</f>
        <v>0.92537499999999995</v>
      </c>
      <c r="F190">
        <f t="shared" si="5"/>
        <v>1.323</v>
      </c>
      <c r="G190">
        <v>-6.7699999999999998E-4</v>
      </c>
    </row>
    <row r="191" spans="2:8" x14ac:dyDescent="0.25">
      <c r="B191">
        <v>46.5</v>
      </c>
      <c r="E191" s="1">
        <f t="shared" ref="E191:E254" si="6">(F183+F184+F185+F186+F187+F188+F189+F190)/8</f>
        <v>0.95874999999999999</v>
      </c>
      <c r="F191">
        <f t="shared" si="5"/>
        <v>0.95</v>
      </c>
      <c r="G191">
        <v>-1.0499999999999999E-3</v>
      </c>
    </row>
    <row r="192" spans="2:8" x14ac:dyDescent="0.25">
      <c r="B192">
        <v>46.8</v>
      </c>
      <c r="E192" s="1">
        <f t="shared" si="6"/>
        <v>0.97624999999999995</v>
      </c>
      <c r="F192">
        <f t="shared" si="5"/>
        <v>0.92999999999999994</v>
      </c>
      <c r="G192">
        <v>-1.07E-3</v>
      </c>
    </row>
    <row r="193" spans="2:7" x14ac:dyDescent="0.25">
      <c r="B193">
        <v>47</v>
      </c>
      <c r="E193" s="1">
        <f t="shared" si="6"/>
        <v>1.0725</v>
      </c>
      <c r="F193">
        <f t="shared" si="5"/>
        <v>0.65999999999999992</v>
      </c>
      <c r="G193">
        <v>-1.34E-3</v>
      </c>
    </row>
    <row r="194" spans="2:7" x14ac:dyDescent="0.25">
      <c r="B194">
        <v>47.3</v>
      </c>
      <c r="E194" s="1">
        <f t="shared" si="6"/>
        <v>1.0712499999999998</v>
      </c>
      <c r="F194">
        <f t="shared" si="5"/>
        <v>0.71000000000000019</v>
      </c>
      <c r="G194">
        <v>-1.2899999999999999E-3</v>
      </c>
    </row>
    <row r="195" spans="2:7" x14ac:dyDescent="0.25">
      <c r="B195">
        <v>47.5</v>
      </c>
      <c r="E195" s="1">
        <f t="shared" si="6"/>
        <v>0.99924999999999997</v>
      </c>
      <c r="F195">
        <f t="shared" si="5"/>
        <v>0.84000000000000008</v>
      </c>
      <c r="G195">
        <v>-1.16E-3</v>
      </c>
    </row>
    <row r="196" spans="2:7" x14ac:dyDescent="0.25">
      <c r="B196">
        <v>47.8</v>
      </c>
      <c r="E196" s="1">
        <f t="shared" si="6"/>
        <v>0.96174999999999988</v>
      </c>
      <c r="F196">
        <f t="shared" si="5"/>
        <v>1.0640000000000001</v>
      </c>
      <c r="G196">
        <v>-9.3599999999999998E-4</v>
      </c>
    </row>
    <row r="197" spans="2:7" x14ac:dyDescent="0.25">
      <c r="B197">
        <v>48</v>
      </c>
      <c r="E197" s="1">
        <f t="shared" si="6"/>
        <v>0.94587499999999991</v>
      </c>
      <c r="F197">
        <f t="shared" si="5"/>
        <v>1.1800000000000002</v>
      </c>
      <c r="G197">
        <v>-8.1999999999999998E-4</v>
      </c>
    </row>
    <row r="198" spans="2:7" x14ac:dyDescent="0.25">
      <c r="B198">
        <v>48.3</v>
      </c>
      <c r="E198" s="1">
        <f t="shared" si="6"/>
        <v>0.957125</v>
      </c>
      <c r="F198">
        <f t="shared" si="5"/>
        <v>1.264</v>
      </c>
      <c r="G198">
        <v>-7.36E-4</v>
      </c>
    </row>
    <row r="199" spans="2:7" x14ac:dyDescent="0.25">
      <c r="B199">
        <v>48.5</v>
      </c>
      <c r="E199" s="1">
        <f t="shared" si="6"/>
        <v>0.94974999999999998</v>
      </c>
      <c r="F199">
        <f t="shared" si="5"/>
        <v>0.64999999999999991</v>
      </c>
      <c r="G199">
        <v>-1.3500000000000001E-3</v>
      </c>
    </row>
    <row r="200" spans="2:7" x14ac:dyDescent="0.25">
      <c r="B200">
        <v>48.8</v>
      </c>
      <c r="E200" s="1">
        <f t="shared" si="6"/>
        <v>0.91225000000000001</v>
      </c>
      <c r="F200">
        <f t="shared" ref="F200:F263" si="7">G200*1000+2</f>
        <v>0.59000000000000008</v>
      </c>
      <c r="G200">
        <v>-1.41E-3</v>
      </c>
    </row>
    <row r="201" spans="2:7" x14ac:dyDescent="0.25">
      <c r="B201">
        <v>49</v>
      </c>
      <c r="E201" s="1">
        <f t="shared" si="6"/>
        <v>0.86975000000000002</v>
      </c>
      <c r="F201">
        <f t="shared" si="7"/>
        <v>0.83000000000000007</v>
      </c>
      <c r="G201">
        <v>-1.17E-3</v>
      </c>
    </row>
    <row r="202" spans="2:7" x14ac:dyDescent="0.25">
      <c r="B202">
        <v>49.3</v>
      </c>
      <c r="E202" s="1">
        <f t="shared" si="6"/>
        <v>0.89100000000000001</v>
      </c>
      <c r="F202">
        <f t="shared" si="7"/>
        <v>0.67999999999999994</v>
      </c>
      <c r="G202">
        <v>-1.32E-3</v>
      </c>
    </row>
    <row r="203" spans="2:7" x14ac:dyDescent="0.25">
      <c r="B203">
        <v>49.5</v>
      </c>
      <c r="E203" s="1">
        <f t="shared" si="6"/>
        <v>0.88725000000000009</v>
      </c>
      <c r="F203">
        <f t="shared" si="7"/>
        <v>0.75</v>
      </c>
      <c r="G203">
        <v>-1.25E-3</v>
      </c>
    </row>
    <row r="204" spans="2:7" x14ac:dyDescent="0.25">
      <c r="B204">
        <v>49.8</v>
      </c>
      <c r="E204" s="1">
        <f t="shared" si="6"/>
        <v>0.87599999999999989</v>
      </c>
      <c r="F204">
        <f t="shared" si="7"/>
        <v>0.87000000000000011</v>
      </c>
      <c r="G204">
        <v>-1.1299999999999999E-3</v>
      </c>
    </row>
    <row r="205" spans="2:7" x14ac:dyDescent="0.25">
      <c r="B205" s="2">
        <v>50</v>
      </c>
      <c r="E205" s="1">
        <f t="shared" si="6"/>
        <v>0.85175000000000001</v>
      </c>
      <c r="F205">
        <f t="shared" si="7"/>
        <v>0.97</v>
      </c>
      <c r="G205">
        <v>-1.0300000000000001E-3</v>
      </c>
    </row>
    <row r="206" spans="2:7" x14ac:dyDescent="0.25">
      <c r="B206" s="2">
        <v>50.25</v>
      </c>
      <c r="E206" s="1">
        <f t="shared" si="6"/>
        <v>0.82550000000000001</v>
      </c>
      <c r="F206">
        <f t="shared" si="7"/>
        <v>1.1279999999999999</v>
      </c>
      <c r="G206">
        <v>-8.7200000000000005E-4</v>
      </c>
    </row>
    <row r="207" spans="2:7" x14ac:dyDescent="0.25">
      <c r="B207" s="2">
        <v>50.5</v>
      </c>
      <c r="E207" s="1">
        <f t="shared" si="6"/>
        <v>0.8085</v>
      </c>
      <c r="F207">
        <f t="shared" si="7"/>
        <v>1.2530000000000001</v>
      </c>
      <c r="G207">
        <v>-7.4700000000000005E-4</v>
      </c>
    </row>
    <row r="208" spans="2:7" x14ac:dyDescent="0.25">
      <c r="B208" s="2">
        <v>50.75</v>
      </c>
      <c r="E208" s="1">
        <f t="shared" si="6"/>
        <v>0.88387500000000008</v>
      </c>
      <c r="F208">
        <f t="shared" si="7"/>
        <v>0.60000000000000009</v>
      </c>
      <c r="G208">
        <v>-1.4E-3</v>
      </c>
    </row>
    <row r="209" spans="2:7" x14ac:dyDescent="0.25">
      <c r="B209" s="2">
        <v>51</v>
      </c>
      <c r="E209" s="1">
        <f t="shared" si="6"/>
        <v>0.88512499999999994</v>
      </c>
      <c r="F209">
        <f t="shared" si="7"/>
        <v>1.0859999999999999</v>
      </c>
      <c r="G209">
        <v>-9.1399999999999999E-4</v>
      </c>
    </row>
    <row r="210" spans="2:7" x14ac:dyDescent="0.25">
      <c r="B210" s="2">
        <v>51.25</v>
      </c>
      <c r="E210" s="1">
        <f t="shared" si="6"/>
        <v>0.91712499999999997</v>
      </c>
      <c r="F210">
        <f t="shared" si="7"/>
        <v>1.1919999999999999</v>
      </c>
      <c r="G210">
        <v>-8.0800000000000002E-4</v>
      </c>
    </row>
    <row r="211" spans="2:7" x14ac:dyDescent="0.25">
      <c r="B211" s="2">
        <v>51.5</v>
      </c>
      <c r="E211" s="1">
        <f t="shared" si="6"/>
        <v>0.98112500000000002</v>
      </c>
      <c r="F211">
        <f t="shared" si="7"/>
        <v>1.3169999999999999</v>
      </c>
      <c r="G211">
        <v>-6.8300000000000001E-4</v>
      </c>
    </row>
    <row r="212" spans="2:7" x14ac:dyDescent="0.25">
      <c r="B212" s="2">
        <v>51.75</v>
      </c>
      <c r="E212" s="1">
        <f t="shared" si="6"/>
        <v>1.052</v>
      </c>
      <c r="F212">
        <f t="shared" si="7"/>
        <v>1.2229999999999999</v>
      </c>
      <c r="G212">
        <v>-7.7700000000000002E-4</v>
      </c>
    </row>
    <row r="213" spans="2:7" x14ac:dyDescent="0.25">
      <c r="B213" s="2">
        <v>52</v>
      </c>
      <c r="E213" s="1">
        <f t="shared" si="6"/>
        <v>1.096125</v>
      </c>
      <c r="F213">
        <f t="shared" si="7"/>
        <v>1.2650000000000001</v>
      </c>
      <c r="G213">
        <v>-7.3499999999999998E-4</v>
      </c>
    </row>
    <row r="214" spans="2:7" x14ac:dyDescent="0.25">
      <c r="B214" s="2">
        <v>52.25</v>
      </c>
      <c r="E214" s="1">
        <f t="shared" si="6"/>
        <v>1.133</v>
      </c>
      <c r="F214">
        <f t="shared" si="7"/>
        <v>1.149</v>
      </c>
      <c r="G214">
        <v>-8.5099999999999998E-4</v>
      </c>
    </row>
    <row r="215" spans="2:7" x14ac:dyDescent="0.25">
      <c r="B215" s="2">
        <v>52.5</v>
      </c>
      <c r="E215" s="1">
        <f t="shared" si="6"/>
        <v>1.1356250000000001</v>
      </c>
      <c r="F215">
        <f t="shared" si="7"/>
        <v>1.2530000000000001</v>
      </c>
      <c r="G215">
        <v>-7.4700000000000005E-4</v>
      </c>
    </row>
    <row r="216" spans="2:7" x14ac:dyDescent="0.25">
      <c r="B216" s="2">
        <v>52.75</v>
      </c>
      <c r="E216" s="1">
        <f t="shared" si="6"/>
        <v>1.1356250000000001</v>
      </c>
      <c r="F216">
        <f t="shared" si="7"/>
        <v>0.79</v>
      </c>
      <c r="G216">
        <v>-1.2099999999999999E-3</v>
      </c>
    </row>
    <row r="217" spans="2:7" x14ac:dyDescent="0.25">
      <c r="B217" s="2">
        <v>53</v>
      </c>
      <c r="E217" s="1">
        <f t="shared" si="6"/>
        <v>1.1593749999999998</v>
      </c>
      <c r="F217">
        <f t="shared" si="7"/>
        <v>1.2869999999999999</v>
      </c>
      <c r="G217">
        <v>-7.1299999999999998E-4</v>
      </c>
    </row>
    <row r="218" spans="2:7" x14ac:dyDescent="0.25">
      <c r="B218" s="2">
        <v>53.25</v>
      </c>
      <c r="E218" s="1">
        <f t="shared" si="6"/>
        <v>1.1844999999999999</v>
      </c>
      <c r="F218">
        <f t="shared" si="7"/>
        <v>1.1990000000000001</v>
      </c>
      <c r="G218">
        <v>-8.0099999999999995E-4</v>
      </c>
    </row>
    <row r="219" spans="2:7" x14ac:dyDescent="0.25">
      <c r="B219" s="2">
        <v>53.5</v>
      </c>
      <c r="E219" s="1">
        <f t="shared" si="6"/>
        <v>1.1853750000000001</v>
      </c>
      <c r="F219">
        <f t="shared" si="7"/>
        <v>1.4550000000000001</v>
      </c>
      <c r="G219">
        <v>-5.4500000000000002E-4</v>
      </c>
    </row>
    <row r="220" spans="2:7" x14ac:dyDescent="0.25">
      <c r="B220" s="2">
        <v>53.75</v>
      </c>
      <c r="E220" s="1">
        <f t="shared" si="6"/>
        <v>1.2026250000000001</v>
      </c>
      <c r="F220">
        <f t="shared" si="7"/>
        <v>1.9308000000000001</v>
      </c>
      <c r="G220">
        <v>-6.9200000000000002E-5</v>
      </c>
    </row>
    <row r="221" spans="2:7" x14ac:dyDescent="0.25">
      <c r="B221" s="2">
        <v>54</v>
      </c>
      <c r="E221" s="1">
        <f t="shared" si="6"/>
        <v>1.2910999999999999</v>
      </c>
      <c r="F221">
        <f t="shared" si="7"/>
        <v>1.44</v>
      </c>
      <c r="G221">
        <v>-5.5999999999999995E-4</v>
      </c>
    </row>
    <row r="222" spans="2:7" x14ac:dyDescent="0.25">
      <c r="B222" s="2">
        <v>54.25</v>
      </c>
      <c r="E222" s="1">
        <f t="shared" si="6"/>
        <v>1.312975</v>
      </c>
      <c r="F222">
        <f t="shared" si="7"/>
        <v>1.55</v>
      </c>
      <c r="G222">
        <v>-4.4999999999999999E-4</v>
      </c>
    </row>
    <row r="223" spans="2:7" x14ac:dyDescent="0.25">
      <c r="B223" s="2">
        <v>54.5</v>
      </c>
      <c r="E223" s="1">
        <f t="shared" si="6"/>
        <v>1.3631</v>
      </c>
      <c r="F223">
        <f t="shared" si="7"/>
        <v>0.81999999999999984</v>
      </c>
      <c r="G223">
        <v>-1.1800000000000001E-3</v>
      </c>
    </row>
    <row r="224" spans="2:7" x14ac:dyDescent="0.25">
      <c r="B224" s="2">
        <v>54.75</v>
      </c>
      <c r="E224" s="1">
        <f t="shared" si="6"/>
        <v>1.308975</v>
      </c>
      <c r="F224">
        <f t="shared" si="7"/>
        <v>1.0049999999999999</v>
      </c>
      <c r="G224">
        <v>-9.9500000000000001E-4</v>
      </c>
    </row>
    <row r="225" spans="2:8" x14ac:dyDescent="0.25">
      <c r="B225" s="2">
        <v>55</v>
      </c>
      <c r="C225">
        <f>H225/14.7</f>
        <v>123.5374149659864</v>
      </c>
      <c r="E225" s="1">
        <f t="shared" si="6"/>
        <v>1.3358500000000002</v>
      </c>
      <c r="F225">
        <f t="shared" si="7"/>
        <v>1.369</v>
      </c>
      <c r="G225">
        <v>-6.3100000000000005E-4</v>
      </c>
      <c r="H225">
        <v>1816</v>
      </c>
    </row>
    <row r="226" spans="2:8" x14ac:dyDescent="0.25">
      <c r="B226" s="2">
        <v>55.25</v>
      </c>
      <c r="E226" s="1">
        <f t="shared" si="6"/>
        <v>1.3460999999999999</v>
      </c>
      <c r="F226">
        <f t="shared" si="7"/>
        <v>1.3399999999999999</v>
      </c>
      <c r="G226">
        <v>-6.6E-4</v>
      </c>
    </row>
    <row r="227" spans="2:8" x14ac:dyDescent="0.25">
      <c r="B227" s="2">
        <v>55.5</v>
      </c>
      <c r="E227" s="1">
        <f t="shared" si="6"/>
        <v>1.3637250000000001</v>
      </c>
      <c r="F227">
        <f t="shared" si="7"/>
        <v>1.1279999999999999</v>
      </c>
      <c r="G227">
        <v>-8.7200000000000005E-4</v>
      </c>
    </row>
    <row r="228" spans="2:8" x14ac:dyDescent="0.25">
      <c r="B228" s="2">
        <v>55.75</v>
      </c>
      <c r="E228" s="1">
        <f t="shared" si="6"/>
        <v>1.3228500000000001</v>
      </c>
      <c r="F228">
        <f t="shared" si="7"/>
        <v>2.0283000000000002</v>
      </c>
      <c r="G228">
        <v>2.83E-5</v>
      </c>
    </row>
    <row r="229" spans="2:8" x14ac:dyDescent="0.25">
      <c r="B229" s="2">
        <v>56</v>
      </c>
      <c r="E229" s="1">
        <f t="shared" si="6"/>
        <v>1.3350374999999999</v>
      </c>
      <c r="F229">
        <f t="shared" si="7"/>
        <v>1.9229000000000001</v>
      </c>
      <c r="G229">
        <v>-7.7100000000000004E-5</v>
      </c>
    </row>
    <row r="230" spans="2:8" x14ac:dyDescent="0.25">
      <c r="B230" s="2">
        <v>56.25</v>
      </c>
      <c r="E230" s="1">
        <f t="shared" si="6"/>
        <v>1.3954</v>
      </c>
      <c r="F230">
        <f t="shared" si="7"/>
        <v>1.5939999999999999</v>
      </c>
      <c r="G230">
        <v>-4.06E-4</v>
      </c>
    </row>
    <row r="231" spans="2:8" x14ac:dyDescent="0.25">
      <c r="B231" s="2">
        <v>56.5</v>
      </c>
      <c r="E231" s="1">
        <f t="shared" si="6"/>
        <v>1.4009</v>
      </c>
      <c r="F231">
        <f t="shared" si="7"/>
        <v>2.4769999999999999</v>
      </c>
      <c r="G231">
        <v>4.7699999999999999E-4</v>
      </c>
    </row>
    <row r="232" spans="2:8" x14ac:dyDescent="0.25">
      <c r="B232" s="2">
        <v>56.75</v>
      </c>
      <c r="E232" s="1">
        <f t="shared" si="6"/>
        <v>1.608025</v>
      </c>
      <c r="F232">
        <f t="shared" si="7"/>
        <v>2.5609999999999999</v>
      </c>
      <c r="G232">
        <v>5.6099999999999998E-4</v>
      </c>
    </row>
    <row r="233" spans="2:8" x14ac:dyDescent="0.25">
      <c r="B233" s="2">
        <v>57</v>
      </c>
      <c r="E233" s="1">
        <f t="shared" si="6"/>
        <v>1.8025249999999999</v>
      </c>
      <c r="F233">
        <f t="shared" si="7"/>
        <v>2.4830000000000001</v>
      </c>
      <c r="G233">
        <v>4.8299999999999998E-4</v>
      </c>
    </row>
    <row r="234" spans="2:8" x14ac:dyDescent="0.25">
      <c r="B234" s="2">
        <v>57.25</v>
      </c>
      <c r="E234" s="1">
        <f t="shared" si="6"/>
        <v>1.941775</v>
      </c>
      <c r="F234">
        <f t="shared" si="7"/>
        <v>2.3740000000000001</v>
      </c>
      <c r="G234">
        <v>3.7399999999999998E-4</v>
      </c>
    </row>
    <row r="235" spans="2:8" x14ac:dyDescent="0.25">
      <c r="B235" s="2">
        <v>57.5</v>
      </c>
      <c r="E235" s="1">
        <f t="shared" si="6"/>
        <v>2.0710250000000001</v>
      </c>
      <c r="F235">
        <f t="shared" si="7"/>
        <v>2.2000000000000002</v>
      </c>
      <c r="G235">
        <v>2.0000000000000001E-4</v>
      </c>
    </row>
    <row r="236" spans="2:8" x14ac:dyDescent="0.25">
      <c r="B236" s="2">
        <v>57.75</v>
      </c>
      <c r="E236" s="1">
        <f t="shared" si="6"/>
        <v>2.205025</v>
      </c>
      <c r="F236">
        <f t="shared" si="7"/>
        <v>2.1419999999999999</v>
      </c>
      <c r="G236">
        <v>1.4200000000000001E-4</v>
      </c>
    </row>
    <row r="237" spans="2:8" x14ac:dyDescent="0.25">
      <c r="B237" s="2">
        <v>58</v>
      </c>
      <c r="C237">
        <f>H237/14.7</f>
        <v>131.63265306122449</v>
      </c>
      <c r="E237" s="1">
        <f t="shared" si="6"/>
        <v>2.2192375000000002</v>
      </c>
      <c r="F237">
        <f t="shared" si="7"/>
        <v>1.881</v>
      </c>
      <c r="G237">
        <v>-1.1900000000000001E-4</v>
      </c>
      <c r="H237">
        <v>1935</v>
      </c>
    </row>
    <row r="238" spans="2:8" x14ac:dyDescent="0.25">
      <c r="B238" s="2">
        <v>58.25</v>
      </c>
      <c r="E238" s="1">
        <f t="shared" si="6"/>
        <v>2.214</v>
      </c>
      <c r="F238">
        <f t="shared" si="7"/>
        <v>1.6019999999999999</v>
      </c>
      <c r="G238">
        <v>-3.9800000000000002E-4</v>
      </c>
    </row>
    <row r="239" spans="2:8" x14ac:dyDescent="0.25">
      <c r="B239" s="2">
        <v>58.5</v>
      </c>
      <c r="E239" s="1">
        <f t="shared" si="6"/>
        <v>2.2150000000000003</v>
      </c>
      <c r="F239">
        <f t="shared" si="7"/>
        <v>1.6040000000000001</v>
      </c>
      <c r="G239">
        <v>-3.9599999999999998E-4</v>
      </c>
    </row>
    <row r="240" spans="2:8" x14ac:dyDescent="0.25">
      <c r="B240" s="2">
        <v>58.75</v>
      </c>
      <c r="E240" s="1">
        <f t="shared" si="6"/>
        <v>2.1058750000000002</v>
      </c>
      <c r="F240">
        <f t="shared" si="7"/>
        <v>2.1760000000000002</v>
      </c>
      <c r="G240">
        <v>1.76E-4</v>
      </c>
    </row>
    <row r="241" spans="2:8" x14ac:dyDescent="0.25">
      <c r="B241" s="2">
        <v>59</v>
      </c>
      <c r="E241" s="1">
        <f t="shared" si="6"/>
        <v>2.0577500000000004</v>
      </c>
      <c r="F241">
        <f t="shared" si="7"/>
        <v>3</v>
      </c>
      <c r="G241">
        <v>1E-3</v>
      </c>
    </row>
    <row r="242" spans="2:8" x14ac:dyDescent="0.25">
      <c r="B242" s="2">
        <v>59.25</v>
      </c>
      <c r="E242" s="1">
        <f t="shared" si="6"/>
        <v>2.1223749999999999</v>
      </c>
      <c r="F242">
        <f t="shared" si="7"/>
        <v>1.9502999999999999</v>
      </c>
      <c r="G242">
        <v>-4.9700000000000002E-5</v>
      </c>
    </row>
    <row r="243" spans="2:8" x14ac:dyDescent="0.25">
      <c r="B243" s="2">
        <v>59.5</v>
      </c>
      <c r="E243" s="1">
        <f t="shared" si="6"/>
        <v>2.0694125000000003</v>
      </c>
      <c r="F243">
        <f t="shared" si="7"/>
        <v>2.2720000000000002</v>
      </c>
      <c r="G243">
        <v>2.72E-4</v>
      </c>
    </row>
    <row r="244" spans="2:8" x14ac:dyDescent="0.25">
      <c r="B244" s="2">
        <v>59.75</v>
      </c>
      <c r="E244" s="1">
        <f t="shared" si="6"/>
        <v>2.0784125000000002</v>
      </c>
      <c r="F244">
        <f t="shared" si="7"/>
        <v>2.3090000000000002</v>
      </c>
      <c r="G244">
        <v>3.0899999999999998E-4</v>
      </c>
    </row>
    <row r="245" spans="2:8" x14ac:dyDescent="0.25">
      <c r="B245" s="2">
        <v>60</v>
      </c>
      <c r="C245">
        <f>H245/14.7</f>
        <v>133.46938775510205</v>
      </c>
      <c r="E245" s="1">
        <f t="shared" si="6"/>
        <v>2.0992875</v>
      </c>
      <c r="F245">
        <f t="shared" si="7"/>
        <v>2.0607000000000002</v>
      </c>
      <c r="G245">
        <v>6.0699999999999998E-5</v>
      </c>
      <c r="H245">
        <v>1962</v>
      </c>
    </row>
    <row r="246" spans="2:8" x14ac:dyDescent="0.25">
      <c r="B246" s="2">
        <v>60.25</v>
      </c>
      <c r="E246" s="1">
        <f t="shared" si="6"/>
        <v>2.12175</v>
      </c>
      <c r="F246">
        <f t="shared" si="7"/>
        <v>2.8</v>
      </c>
      <c r="G246">
        <v>8.0000000000000004E-4</v>
      </c>
    </row>
    <row r="247" spans="2:8" x14ac:dyDescent="0.25">
      <c r="B247" s="2">
        <v>60.5</v>
      </c>
      <c r="E247" s="1">
        <f t="shared" si="6"/>
        <v>2.2715000000000001</v>
      </c>
      <c r="F247">
        <f t="shared" si="7"/>
        <v>3.0700000000000003</v>
      </c>
      <c r="G247">
        <v>1.07E-3</v>
      </c>
    </row>
    <row r="248" spans="2:8" x14ac:dyDescent="0.25">
      <c r="B248" s="2">
        <v>60.75</v>
      </c>
      <c r="E248" s="1">
        <f t="shared" si="6"/>
        <v>2.4547500000000002</v>
      </c>
      <c r="F248">
        <f t="shared" si="7"/>
        <v>2.1190000000000002</v>
      </c>
      <c r="G248">
        <v>1.1900000000000001E-4</v>
      </c>
    </row>
    <row r="249" spans="2:8" x14ac:dyDescent="0.25">
      <c r="B249" s="2">
        <v>61</v>
      </c>
      <c r="E249" s="1">
        <f t="shared" si="6"/>
        <v>2.4476250000000004</v>
      </c>
      <c r="F249">
        <f t="shared" si="7"/>
        <v>2.2490000000000001</v>
      </c>
      <c r="G249">
        <v>2.4899999999999998E-4</v>
      </c>
    </row>
    <row r="250" spans="2:8" x14ac:dyDescent="0.25">
      <c r="B250" s="2">
        <v>61.25</v>
      </c>
      <c r="E250" s="1">
        <f t="shared" si="6"/>
        <v>2.3537499999999998</v>
      </c>
      <c r="F250">
        <f t="shared" si="7"/>
        <v>2.2170000000000001</v>
      </c>
      <c r="G250">
        <v>2.1699999999999999E-4</v>
      </c>
    </row>
    <row r="251" spans="2:8" x14ac:dyDescent="0.25">
      <c r="B251" s="2">
        <v>61.5</v>
      </c>
      <c r="E251" s="1">
        <f t="shared" si="6"/>
        <v>2.3870874999999998</v>
      </c>
      <c r="F251">
        <f t="shared" si="7"/>
        <v>2.72</v>
      </c>
      <c r="G251">
        <v>7.2000000000000005E-4</v>
      </c>
    </row>
    <row r="252" spans="2:8" x14ac:dyDescent="0.25">
      <c r="B252" s="2">
        <v>61.75</v>
      </c>
      <c r="E252" s="1">
        <f t="shared" si="6"/>
        <v>2.4430874999999999</v>
      </c>
      <c r="F252">
        <f t="shared" si="7"/>
        <v>2.0670999999999999</v>
      </c>
      <c r="G252">
        <v>6.7100000000000005E-5</v>
      </c>
    </row>
    <row r="253" spans="2:8" x14ac:dyDescent="0.25">
      <c r="B253" s="2">
        <v>62</v>
      </c>
      <c r="E253" s="1">
        <f t="shared" si="6"/>
        <v>2.4128500000000002</v>
      </c>
      <c r="F253">
        <f t="shared" si="7"/>
        <v>2.5489999999999999</v>
      </c>
      <c r="G253">
        <v>5.4900000000000001E-4</v>
      </c>
    </row>
    <row r="254" spans="2:8" x14ac:dyDescent="0.25">
      <c r="B254" s="2">
        <v>62.25</v>
      </c>
      <c r="E254" s="1">
        <f t="shared" si="6"/>
        <v>2.4738875</v>
      </c>
      <c r="F254">
        <f t="shared" si="7"/>
        <v>3.13</v>
      </c>
      <c r="G254">
        <v>1.1299999999999999E-3</v>
      </c>
    </row>
    <row r="255" spans="2:8" x14ac:dyDescent="0.25">
      <c r="B255" s="2">
        <v>62.5</v>
      </c>
      <c r="E255" s="1">
        <f t="shared" ref="E255:E318" si="8">(F247+F248+F249+F250+F251+F252+F253+F254)/8</f>
        <v>2.5151375000000002</v>
      </c>
      <c r="F255">
        <f t="shared" si="7"/>
        <v>3.5</v>
      </c>
      <c r="G255">
        <v>1.5E-3</v>
      </c>
    </row>
    <row r="256" spans="2:8" x14ac:dyDescent="0.25">
      <c r="B256" s="2">
        <v>62.75</v>
      </c>
      <c r="E256" s="1">
        <f t="shared" si="8"/>
        <v>2.5688875000000002</v>
      </c>
      <c r="F256">
        <f t="shared" si="7"/>
        <v>2.3039999999999998</v>
      </c>
      <c r="G256">
        <v>3.0400000000000002E-4</v>
      </c>
    </row>
    <row r="257" spans="2:8" x14ac:dyDescent="0.25">
      <c r="B257" s="2">
        <v>63</v>
      </c>
      <c r="C257">
        <f>H257/14.7</f>
        <v>133.53741496598641</v>
      </c>
      <c r="E257" s="1">
        <f t="shared" si="8"/>
        <v>2.5920124999999996</v>
      </c>
      <c r="F257">
        <f t="shared" si="7"/>
        <v>1.9669000000000001</v>
      </c>
      <c r="G257">
        <v>-3.3099999999999998E-5</v>
      </c>
      <c r="H257">
        <v>1963</v>
      </c>
    </row>
    <row r="258" spans="2:8" x14ac:dyDescent="0.25">
      <c r="B258" s="2">
        <v>63.25</v>
      </c>
      <c r="E258" s="1">
        <f t="shared" si="8"/>
        <v>2.5567499999999996</v>
      </c>
      <c r="F258">
        <f t="shared" si="7"/>
        <v>2.665</v>
      </c>
      <c r="G258">
        <v>6.6500000000000001E-4</v>
      </c>
    </row>
    <row r="259" spans="2:8" x14ac:dyDescent="0.25">
      <c r="B259" s="2">
        <v>63.5</v>
      </c>
      <c r="E259" s="1">
        <f t="shared" si="8"/>
        <v>2.6127499999999997</v>
      </c>
      <c r="F259">
        <f t="shared" si="7"/>
        <v>2.7570000000000001</v>
      </c>
      <c r="G259">
        <v>7.5699999999999997E-4</v>
      </c>
    </row>
    <row r="260" spans="2:8" x14ac:dyDescent="0.25">
      <c r="B260" s="2">
        <v>63.75</v>
      </c>
      <c r="E260" s="1">
        <f t="shared" si="8"/>
        <v>2.617375</v>
      </c>
      <c r="F260">
        <f t="shared" si="7"/>
        <v>2.968</v>
      </c>
      <c r="G260">
        <v>9.68E-4</v>
      </c>
    </row>
    <row r="261" spans="2:8" x14ac:dyDescent="0.25">
      <c r="B261" s="2">
        <v>64</v>
      </c>
      <c r="E261" s="1">
        <f t="shared" si="8"/>
        <v>2.7299875000000005</v>
      </c>
      <c r="F261">
        <f t="shared" si="7"/>
        <v>3.31</v>
      </c>
      <c r="G261">
        <v>1.31E-3</v>
      </c>
    </row>
    <row r="262" spans="2:8" x14ac:dyDescent="0.25">
      <c r="B262" s="2">
        <v>64.25</v>
      </c>
      <c r="E262" s="1">
        <f t="shared" si="8"/>
        <v>2.8251124999999999</v>
      </c>
      <c r="F262">
        <f t="shared" si="7"/>
        <v>2.198</v>
      </c>
      <c r="G262">
        <v>1.9799999999999999E-4</v>
      </c>
    </row>
    <row r="263" spans="2:8" x14ac:dyDescent="0.25">
      <c r="B263" s="2">
        <v>64.5</v>
      </c>
      <c r="E263" s="1">
        <f t="shared" si="8"/>
        <v>2.7086124999999996</v>
      </c>
      <c r="F263">
        <f t="shared" si="7"/>
        <v>1.357</v>
      </c>
      <c r="G263">
        <v>-6.4300000000000002E-4</v>
      </c>
    </row>
    <row r="264" spans="2:8" x14ac:dyDescent="0.25">
      <c r="B264" s="2">
        <v>64.75</v>
      </c>
      <c r="E264" s="1">
        <f t="shared" si="8"/>
        <v>2.4407375</v>
      </c>
      <c r="F264">
        <f t="shared" ref="F264:F327" si="9">G264*1000+2</f>
        <v>1.4910000000000001</v>
      </c>
      <c r="G264">
        <v>-5.0900000000000001E-4</v>
      </c>
    </row>
    <row r="265" spans="2:8" x14ac:dyDescent="0.25">
      <c r="B265" s="2">
        <v>65</v>
      </c>
      <c r="E265" s="1">
        <f t="shared" si="8"/>
        <v>2.3391125000000001</v>
      </c>
      <c r="F265">
        <f t="shared" si="9"/>
        <v>1.798</v>
      </c>
      <c r="G265">
        <v>-2.02E-4</v>
      </c>
    </row>
    <row r="266" spans="2:8" x14ac:dyDescent="0.25">
      <c r="B266" s="2">
        <v>65.25</v>
      </c>
      <c r="E266" s="1">
        <f t="shared" si="8"/>
        <v>2.3180000000000005</v>
      </c>
      <c r="F266">
        <f t="shared" si="9"/>
        <v>1.9374</v>
      </c>
      <c r="G266">
        <v>-6.2600000000000004E-5</v>
      </c>
    </row>
    <row r="267" spans="2:8" x14ac:dyDescent="0.25">
      <c r="B267" s="2">
        <v>65.5</v>
      </c>
      <c r="E267" s="1">
        <f t="shared" si="8"/>
        <v>2.2270499999999998</v>
      </c>
      <c r="F267">
        <f t="shared" si="9"/>
        <v>1.827</v>
      </c>
      <c r="G267">
        <v>-1.73E-4</v>
      </c>
    </row>
    <row r="268" spans="2:8" x14ac:dyDescent="0.25">
      <c r="B268" s="2">
        <v>65.75</v>
      </c>
      <c r="E268" s="1">
        <f t="shared" si="8"/>
        <v>2.1108000000000002</v>
      </c>
      <c r="F268">
        <f t="shared" si="9"/>
        <v>1.7349999999999999</v>
      </c>
      <c r="G268">
        <v>-2.6499999999999999E-4</v>
      </c>
    </row>
    <row r="269" spans="2:8" x14ac:dyDescent="0.25">
      <c r="B269" s="2">
        <v>66</v>
      </c>
      <c r="E269" s="1">
        <f t="shared" si="8"/>
        <v>1.9566749999999999</v>
      </c>
      <c r="F269">
        <f t="shared" si="9"/>
        <v>1.9586999999999999</v>
      </c>
      <c r="G269">
        <v>-4.1300000000000001E-5</v>
      </c>
    </row>
    <row r="270" spans="2:8" x14ac:dyDescent="0.25">
      <c r="B270" s="2">
        <v>66.25</v>
      </c>
      <c r="E270" s="1">
        <f t="shared" si="8"/>
        <v>1.7877624999999999</v>
      </c>
      <c r="F270">
        <f t="shared" si="9"/>
        <v>1.7949999999999999</v>
      </c>
      <c r="G270">
        <v>-2.05E-4</v>
      </c>
    </row>
    <row r="271" spans="2:8" x14ac:dyDescent="0.25">
      <c r="B271" s="2">
        <v>66.5</v>
      </c>
      <c r="E271" s="1">
        <f t="shared" si="8"/>
        <v>1.7373874999999999</v>
      </c>
      <c r="F271">
        <f t="shared" si="9"/>
        <v>2.2930000000000001</v>
      </c>
      <c r="G271">
        <v>2.9300000000000002E-4</v>
      </c>
    </row>
    <row r="272" spans="2:8" x14ac:dyDescent="0.25">
      <c r="B272" s="2">
        <v>66.75</v>
      </c>
      <c r="E272" s="1">
        <f t="shared" si="8"/>
        <v>1.8543875000000001</v>
      </c>
      <c r="F272">
        <f t="shared" si="9"/>
        <v>2.4849999999999999</v>
      </c>
      <c r="G272">
        <v>4.8500000000000003E-4</v>
      </c>
    </row>
    <row r="273" spans="2:7" x14ac:dyDescent="0.25">
      <c r="B273" s="2">
        <v>67</v>
      </c>
      <c r="E273" s="1">
        <f t="shared" si="8"/>
        <v>1.9786375</v>
      </c>
      <c r="F273">
        <f t="shared" si="9"/>
        <v>2.823</v>
      </c>
      <c r="G273">
        <v>8.2299999999999995E-4</v>
      </c>
    </row>
    <row r="274" spans="2:7" x14ac:dyDescent="0.25">
      <c r="B274" s="2">
        <v>67.25</v>
      </c>
      <c r="E274" s="1">
        <f t="shared" si="8"/>
        <v>2.1067624999999999</v>
      </c>
      <c r="F274">
        <f t="shared" si="9"/>
        <v>2.665</v>
      </c>
      <c r="G274">
        <v>6.6500000000000001E-4</v>
      </c>
    </row>
    <row r="275" spans="2:7" x14ac:dyDescent="0.25">
      <c r="B275" s="2">
        <v>67.5</v>
      </c>
      <c r="E275" s="1">
        <f t="shared" si="8"/>
        <v>2.1977124999999997</v>
      </c>
      <c r="F275">
        <f t="shared" si="9"/>
        <v>2.726</v>
      </c>
      <c r="G275">
        <v>7.2599999999999997E-4</v>
      </c>
    </row>
    <row r="276" spans="2:7" x14ac:dyDescent="0.25">
      <c r="B276" s="2">
        <v>67.75</v>
      </c>
      <c r="E276" s="1">
        <f t="shared" si="8"/>
        <v>2.3100874999999998</v>
      </c>
      <c r="F276">
        <f t="shared" si="9"/>
        <v>2.8490000000000002</v>
      </c>
      <c r="G276">
        <v>8.4900000000000004E-4</v>
      </c>
    </row>
    <row r="277" spans="2:7" x14ac:dyDescent="0.25">
      <c r="B277" s="2">
        <v>68</v>
      </c>
      <c r="E277" s="1">
        <f t="shared" si="8"/>
        <v>2.4493374999999999</v>
      </c>
      <c r="F277">
        <f t="shared" si="9"/>
        <v>2.9359999999999999</v>
      </c>
      <c r="G277">
        <v>9.3599999999999998E-4</v>
      </c>
    </row>
    <row r="278" spans="2:7" x14ac:dyDescent="0.25">
      <c r="B278" s="2">
        <v>68.25</v>
      </c>
      <c r="E278" s="1">
        <f t="shared" si="8"/>
        <v>2.5714999999999999</v>
      </c>
      <c r="F278">
        <f t="shared" si="9"/>
        <v>2.8079999999999998</v>
      </c>
      <c r="G278">
        <v>8.0800000000000002E-4</v>
      </c>
    </row>
    <row r="279" spans="2:7" x14ac:dyDescent="0.25">
      <c r="B279" s="2">
        <v>68.5</v>
      </c>
      <c r="E279" s="1">
        <f t="shared" si="8"/>
        <v>2.6981250000000001</v>
      </c>
      <c r="F279">
        <f t="shared" si="9"/>
        <v>2.827</v>
      </c>
      <c r="G279">
        <v>8.2700000000000004E-4</v>
      </c>
    </row>
    <row r="280" spans="2:7" x14ac:dyDescent="0.25">
      <c r="B280" s="2">
        <v>68.75</v>
      </c>
      <c r="E280" s="1">
        <f t="shared" si="8"/>
        <v>2.764875</v>
      </c>
      <c r="F280">
        <f t="shared" si="9"/>
        <v>3.1100000000000003</v>
      </c>
      <c r="G280">
        <v>1.1100000000000001E-3</v>
      </c>
    </row>
    <row r="281" spans="2:7" x14ac:dyDescent="0.25">
      <c r="B281" s="2">
        <v>69</v>
      </c>
      <c r="E281" s="1">
        <f t="shared" si="8"/>
        <v>2.843</v>
      </c>
      <c r="F281">
        <f t="shared" si="9"/>
        <v>1.44</v>
      </c>
      <c r="G281">
        <v>-5.5999999999999995E-4</v>
      </c>
    </row>
    <row r="282" spans="2:7" x14ac:dyDescent="0.25">
      <c r="B282" s="2">
        <v>69.25</v>
      </c>
      <c r="E282" s="1">
        <f t="shared" si="8"/>
        <v>2.6701250000000001</v>
      </c>
      <c r="F282">
        <f t="shared" si="9"/>
        <v>0.87000000000000011</v>
      </c>
      <c r="G282">
        <v>-1.1299999999999999E-3</v>
      </c>
    </row>
    <row r="283" spans="2:7" x14ac:dyDescent="0.25">
      <c r="B283" s="2">
        <v>69.5</v>
      </c>
      <c r="E283" s="1">
        <f t="shared" si="8"/>
        <v>2.4457500000000003</v>
      </c>
      <c r="F283">
        <f t="shared" si="9"/>
        <v>0.54</v>
      </c>
      <c r="G283">
        <v>-1.4599999999999999E-3</v>
      </c>
    </row>
    <row r="284" spans="2:7" x14ac:dyDescent="0.25">
      <c r="B284" s="2">
        <v>69.75</v>
      </c>
      <c r="E284" s="1">
        <f t="shared" si="8"/>
        <v>2.1724999999999999</v>
      </c>
      <c r="F284">
        <f t="shared" si="9"/>
        <v>1.1930000000000001</v>
      </c>
      <c r="G284">
        <v>-8.0699999999999999E-4</v>
      </c>
    </row>
    <row r="285" spans="2:7" x14ac:dyDescent="0.25">
      <c r="B285" s="2">
        <v>70</v>
      </c>
      <c r="E285" s="1">
        <f t="shared" si="8"/>
        <v>1.9654999999999998</v>
      </c>
      <c r="F285">
        <f t="shared" si="9"/>
        <v>1.0109999999999999</v>
      </c>
      <c r="G285">
        <v>-9.8900000000000008E-4</v>
      </c>
    </row>
    <row r="286" spans="2:7" x14ac:dyDescent="0.25">
      <c r="B286" s="2">
        <v>70.25</v>
      </c>
      <c r="E286" s="1">
        <f t="shared" si="8"/>
        <v>1.7248749999999997</v>
      </c>
      <c r="F286">
        <f t="shared" si="9"/>
        <v>1.6579999999999999</v>
      </c>
      <c r="G286">
        <v>-3.4200000000000002E-4</v>
      </c>
    </row>
    <row r="287" spans="2:7" x14ac:dyDescent="0.25">
      <c r="B287" s="2">
        <v>70.5</v>
      </c>
      <c r="E287" s="1">
        <f t="shared" si="8"/>
        <v>1.5811249999999997</v>
      </c>
      <c r="F287">
        <f t="shared" si="9"/>
        <v>1.768</v>
      </c>
      <c r="G287">
        <v>-2.32E-4</v>
      </c>
    </row>
    <row r="288" spans="2:7" x14ac:dyDescent="0.25">
      <c r="B288" s="2">
        <v>70.75</v>
      </c>
      <c r="E288" s="1">
        <f t="shared" si="8"/>
        <v>1.44875</v>
      </c>
      <c r="F288">
        <f t="shared" si="9"/>
        <v>1.8260000000000001</v>
      </c>
      <c r="G288">
        <v>-1.74E-4</v>
      </c>
    </row>
    <row r="289" spans="2:8" x14ac:dyDescent="0.25">
      <c r="B289" s="2">
        <v>71</v>
      </c>
      <c r="E289" s="1">
        <f t="shared" si="8"/>
        <v>1.2882500000000001</v>
      </c>
      <c r="F289">
        <f t="shared" si="9"/>
        <v>2.31</v>
      </c>
      <c r="G289">
        <v>3.1E-4</v>
      </c>
    </row>
    <row r="290" spans="2:8" x14ac:dyDescent="0.25">
      <c r="B290" s="2">
        <v>71.25</v>
      </c>
      <c r="E290" s="1">
        <f t="shared" si="8"/>
        <v>1.397</v>
      </c>
      <c r="F290">
        <f t="shared" si="9"/>
        <v>2.601</v>
      </c>
      <c r="G290">
        <v>6.0099999999999997E-4</v>
      </c>
    </row>
    <row r="291" spans="2:8" x14ac:dyDescent="0.25">
      <c r="B291" s="2">
        <v>71.5</v>
      </c>
      <c r="E291" s="1">
        <f t="shared" si="8"/>
        <v>1.613375</v>
      </c>
      <c r="F291">
        <f t="shared" si="9"/>
        <v>2.7050000000000001</v>
      </c>
      <c r="G291">
        <v>7.0500000000000001E-4</v>
      </c>
    </row>
    <row r="292" spans="2:8" x14ac:dyDescent="0.25">
      <c r="B292" s="2">
        <v>71.75</v>
      </c>
      <c r="E292" s="1">
        <f t="shared" si="8"/>
        <v>1.8840000000000001</v>
      </c>
      <c r="F292">
        <f t="shared" si="9"/>
        <v>2.92</v>
      </c>
      <c r="G292">
        <v>9.2000000000000003E-4</v>
      </c>
    </row>
    <row r="293" spans="2:8" x14ac:dyDescent="0.25">
      <c r="B293" s="2">
        <v>72</v>
      </c>
      <c r="E293" s="1">
        <f t="shared" si="8"/>
        <v>2.0998749999999999</v>
      </c>
      <c r="F293">
        <f t="shared" si="9"/>
        <v>2.6470000000000002</v>
      </c>
      <c r="G293">
        <v>6.4700000000000001E-4</v>
      </c>
    </row>
    <row r="294" spans="2:8" x14ac:dyDescent="0.25">
      <c r="B294" s="2">
        <v>72.25</v>
      </c>
      <c r="E294" s="1">
        <f t="shared" si="8"/>
        <v>2.3043750000000003</v>
      </c>
      <c r="F294">
        <f t="shared" si="9"/>
        <v>2.819</v>
      </c>
      <c r="G294">
        <v>8.1899999999999996E-4</v>
      </c>
    </row>
    <row r="295" spans="2:8" x14ac:dyDescent="0.25">
      <c r="B295" s="2">
        <v>72.5</v>
      </c>
      <c r="E295" s="1">
        <f t="shared" si="8"/>
        <v>2.4495</v>
      </c>
      <c r="F295">
        <f t="shared" si="9"/>
        <v>3.04</v>
      </c>
      <c r="G295">
        <v>1.0399999999999999E-3</v>
      </c>
    </row>
    <row r="296" spans="2:8" x14ac:dyDescent="0.25">
      <c r="B296" s="2">
        <v>72.75</v>
      </c>
      <c r="E296" s="1">
        <f t="shared" si="8"/>
        <v>2.6084999999999998</v>
      </c>
      <c r="F296">
        <f t="shared" si="9"/>
        <v>2.6059999999999999</v>
      </c>
      <c r="G296">
        <v>6.0599999999999998E-4</v>
      </c>
    </row>
    <row r="297" spans="2:8" x14ac:dyDescent="0.25">
      <c r="B297" s="2">
        <v>73</v>
      </c>
      <c r="C297">
        <f>H297/14.7</f>
        <v>134.01360544217687</v>
      </c>
      <c r="E297" s="1">
        <f t="shared" si="8"/>
        <v>2.7059999999999995</v>
      </c>
      <c r="F297">
        <f t="shared" si="9"/>
        <v>2.6339999999999999</v>
      </c>
      <c r="G297">
        <v>6.3400000000000001E-4</v>
      </c>
      <c r="H297">
        <v>1970</v>
      </c>
    </row>
    <row r="298" spans="2:8" x14ac:dyDescent="0.25">
      <c r="B298" s="2">
        <v>73.25</v>
      </c>
      <c r="E298" s="1">
        <f t="shared" si="8"/>
        <v>2.7465000000000002</v>
      </c>
      <c r="F298">
        <f t="shared" si="9"/>
        <v>2.6419999999999999</v>
      </c>
      <c r="G298">
        <v>6.4199999999999999E-4</v>
      </c>
    </row>
    <row r="299" spans="2:8" x14ac:dyDescent="0.25">
      <c r="B299" s="2">
        <v>73.5</v>
      </c>
      <c r="E299" s="1">
        <f t="shared" si="8"/>
        <v>2.7516250000000002</v>
      </c>
      <c r="F299">
        <f t="shared" si="9"/>
        <v>3.5700000000000003</v>
      </c>
      <c r="G299">
        <v>1.57E-3</v>
      </c>
    </row>
    <row r="300" spans="2:8" x14ac:dyDescent="0.25">
      <c r="B300" s="2">
        <v>73.75</v>
      </c>
      <c r="E300" s="1">
        <f t="shared" si="8"/>
        <v>2.8597499999999996</v>
      </c>
      <c r="F300">
        <f t="shared" si="9"/>
        <v>3.3200000000000003</v>
      </c>
      <c r="G300">
        <v>1.32E-3</v>
      </c>
    </row>
    <row r="301" spans="2:8" x14ac:dyDescent="0.25">
      <c r="B301" s="2">
        <v>74</v>
      </c>
      <c r="E301" s="1">
        <f t="shared" si="8"/>
        <v>2.9097500000000003</v>
      </c>
      <c r="F301">
        <f t="shared" si="9"/>
        <v>3.3</v>
      </c>
      <c r="G301">
        <v>1.2999999999999999E-3</v>
      </c>
    </row>
    <row r="302" spans="2:8" x14ac:dyDescent="0.25">
      <c r="B302" s="2">
        <v>74.25</v>
      </c>
      <c r="E302" s="1">
        <f t="shared" si="8"/>
        <v>2.9913750000000001</v>
      </c>
      <c r="F302">
        <f t="shared" si="9"/>
        <v>2.9940000000000002</v>
      </c>
      <c r="G302">
        <v>9.9400000000000009E-4</v>
      </c>
    </row>
    <row r="303" spans="2:8" x14ac:dyDescent="0.25">
      <c r="B303" s="2">
        <v>74.5</v>
      </c>
      <c r="E303" s="1">
        <f t="shared" si="8"/>
        <v>3.0132499999999998</v>
      </c>
      <c r="F303">
        <f t="shared" si="9"/>
        <v>3.08</v>
      </c>
      <c r="G303">
        <v>1.08E-3</v>
      </c>
    </row>
    <row r="304" spans="2:8" x14ac:dyDescent="0.25">
      <c r="B304" s="2">
        <v>74.75</v>
      </c>
      <c r="E304" s="1">
        <f t="shared" si="8"/>
        <v>3.0182500000000001</v>
      </c>
      <c r="F304">
        <f t="shared" si="9"/>
        <v>2.8090000000000002</v>
      </c>
      <c r="G304">
        <v>8.0900000000000004E-4</v>
      </c>
    </row>
    <row r="305" spans="2:7" x14ac:dyDescent="0.25">
      <c r="B305" s="2">
        <v>75</v>
      </c>
      <c r="E305" s="1">
        <f t="shared" si="8"/>
        <v>3.043625</v>
      </c>
      <c r="F305">
        <f t="shared" si="9"/>
        <v>3.35</v>
      </c>
      <c r="G305">
        <v>1.3500000000000001E-3</v>
      </c>
    </row>
    <row r="306" spans="2:7" x14ac:dyDescent="0.25">
      <c r="B306" s="2">
        <v>75.25</v>
      </c>
      <c r="E306" s="1">
        <f t="shared" si="8"/>
        <v>3.1331250000000002</v>
      </c>
      <c r="F306">
        <f t="shared" si="9"/>
        <v>3.1100000000000003</v>
      </c>
      <c r="G306">
        <v>1.1100000000000001E-3</v>
      </c>
    </row>
    <row r="307" spans="2:7" x14ac:dyDescent="0.25">
      <c r="B307" s="2">
        <v>75.5</v>
      </c>
      <c r="E307" s="1">
        <f t="shared" si="8"/>
        <v>3.1916250000000006</v>
      </c>
      <c r="F307">
        <f t="shared" si="9"/>
        <v>2.3420000000000001</v>
      </c>
      <c r="G307">
        <v>3.4200000000000002E-4</v>
      </c>
    </row>
    <row r="308" spans="2:7" x14ac:dyDescent="0.25">
      <c r="B308" s="2">
        <v>75.75</v>
      </c>
      <c r="E308" s="1">
        <f t="shared" si="8"/>
        <v>3.038125</v>
      </c>
      <c r="F308">
        <f t="shared" si="9"/>
        <v>2.8679999999999999</v>
      </c>
      <c r="G308">
        <v>8.6799999999999996E-4</v>
      </c>
    </row>
    <row r="309" spans="2:7" x14ac:dyDescent="0.25">
      <c r="B309" s="2">
        <v>76</v>
      </c>
      <c r="E309" s="1">
        <f t="shared" si="8"/>
        <v>2.9816249999999997</v>
      </c>
      <c r="F309">
        <f t="shared" si="9"/>
        <v>2.2959999999999998</v>
      </c>
      <c r="G309">
        <v>2.9599999999999998E-4</v>
      </c>
    </row>
    <row r="310" spans="2:7" x14ac:dyDescent="0.25">
      <c r="B310" s="2">
        <v>76.25</v>
      </c>
      <c r="E310" s="1">
        <f t="shared" si="8"/>
        <v>2.8561249999999996</v>
      </c>
      <c r="F310">
        <f t="shared" si="9"/>
        <v>2.718</v>
      </c>
      <c r="G310">
        <v>7.18E-4</v>
      </c>
    </row>
    <row r="311" spans="2:7" x14ac:dyDescent="0.25">
      <c r="B311" s="2">
        <v>76.5</v>
      </c>
      <c r="E311" s="1">
        <f t="shared" si="8"/>
        <v>2.821625</v>
      </c>
      <c r="F311">
        <f t="shared" si="9"/>
        <v>2.887</v>
      </c>
      <c r="G311">
        <v>8.8699999999999998E-4</v>
      </c>
    </row>
    <row r="312" spans="2:7" x14ac:dyDescent="0.25">
      <c r="B312" s="2">
        <v>76.75</v>
      </c>
      <c r="E312" s="1">
        <f t="shared" si="8"/>
        <v>2.7975000000000003</v>
      </c>
      <c r="F312">
        <f t="shared" si="9"/>
        <v>3.0300000000000002</v>
      </c>
      <c r="G312">
        <v>1.0300000000000001E-3</v>
      </c>
    </row>
    <row r="313" spans="2:7" x14ac:dyDescent="0.25">
      <c r="B313" s="2">
        <v>77</v>
      </c>
      <c r="E313" s="1">
        <f t="shared" si="8"/>
        <v>2.8251250000000003</v>
      </c>
      <c r="F313">
        <f t="shared" si="9"/>
        <v>2.512</v>
      </c>
      <c r="G313">
        <v>5.1199999999999998E-4</v>
      </c>
    </row>
    <row r="314" spans="2:7" x14ac:dyDescent="0.25">
      <c r="B314" s="2">
        <v>77.25</v>
      </c>
      <c r="E314" s="1">
        <f t="shared" si="8"/>
        <v>2.7203750000000002</v>
      </c>
      <c r="F314">
        <f t="shared" si="9"/>
        <v>2.9340000000000002</v>
      </c>
      <c r="G314">
        <v>9.3400000000000004E-4</v>
      </c>
    </row>
    <row r="315" spans="2:7" x14ac:dyDescent="0.25">
      <c r="B315" s="2">
        <v>77.5</v>
      </c>
      <c r="E315" s="1">
        <f t="shared" si="8"/>
        <v>2.6983750000000004</v>
      </c>
      <c r="F315">
        <f t="shared" si="9"/>
        <v>2.867</v>
      </c>
      <c r="G315">
        <v>8.6700000000000004E-4</v>
      </c>
    </row>
    <row r="316" spans="2:7" x14ac:dyDescent="0.25">
      <c r="B316" s="2">
        <v>77.75</v>
      </c>
      <c r="E316" s="1">
        <f t="shared" si="8"/>
        <v>2.7640000000000002</v>
      </c>
      <c r="F316">
        <f t="shared" si="9"/>
        <v>2.8260000000000001</v>
      </c>
      <c r="G316">
        <v>8.2600000000000002E-4</v>
      </c>
    </row>
    <row r="317" spans="2:7" x14ac:dyDescent="0.25">
      <c r="B317" s="2">
        <v>78</v>
      </c>
      <c r="E317" s="1">
        <f t="shared" si="8"/>
        <v>2.7587500000000005</v>
      </c>
      <c r="F317">
        <f t="shared" si="9"/>
        <v>2.9249999999999998</v>
      </c>
      <c r="G317">
        <v>9.2500000000000004E-4</v>
      </c>
    </row>
    <row r="318" spans="2:7" x14ac:dyDescent="0.25">
      <c r="B318" s="2">
        <v>78.25</v>
      </c>
      <c r="E318" s="1">
        <f t="shared" si="8"/>
        <v>2.8373750000000006</v>
      </c>
      <c r="F318">
        <f t="shared" si="9"/>
        <v>3.0300000000000002</v>
      </c>
      <c r="G318">
        <v>1.0300000000000001E-3</v>
      </c>
    </row>
    <row r="319" spans="2:7" x14ac:dyDescent="0.25">
      <c r="B319" s="2">
        <v>78.5</v>
      </c>
      <c r="E319" s="1">
        <f t="shared" ref="E319:E382" si="10">(F311+F312+F313+F314+F315+F316+F317+F318)/8</f>
        <v>2.8763750000000003</v>
      </c>
      <c r="F319">
        <f t="shared" si="9"/>
        <v>3.02</v>
      </c>
      <c r="G319">
        <v>1.0200000000000001E-3</v>
      </c>
    </row>
    <row r="320" spans="2:7" x14ac:dyDescent="0.25">
      <c r="B320" s="2">
        <v>78.75</v>
      </c>
      <c r="E320" s="1">
        <f t="shared" si="10"/>
        <v>2.8930000000000002</v>
      </c>
      <c r="F320">
        <f t="shared" si="9"/>
        <v>2.8780000000000001</v>
      </c>
      <c r="G320">
        <v>8.7799999999999998E-4</v>
      </c>
    </row>
    <row r="321" spans="2:7" x14ac:dyDescent="0.25">
      <c r="B321" s="2">
        <v>79</v>
      </c>
      <c r="E321" s="1">
        <f t="shared" si="10"/>
        <v>2.8740000000000001</v>
      </c>
      <c r="F321">
        <f t="shared" si="9"/>
        <v>2.5880000000000001</v>
      </c>
      <c r="G321">
        <v>5.8799999999999998E-4</v>
      </c>
    </row>
    <row r="322" spans="2:7" x14ac:dyDescent="0.25">
      <c r="B322" s="2">
        <v>79.25</v>
      </c>
      <c r="E322" s="1">
        <f t="shared" si="10"/>
        <v>2.8835000000000002</v>
      </c>
      <c r="F322">
        <f t="shared" si="9"/>
        <v>2.367</v>
      </c>
      <c r="G322">
        <v>3.6699999999999998E-4</v>
      </c>
    </row>
    <row r="323" spans="2:7" x14ac:dyDescent="0.25">
      <c r="B323" s="2">
        <v>79.5</v>
      </c>
      <c r="E323" s="1">
        <f t="shared" si="10"/>
        <v>2.8126250000000002</v>
      </c>
      <c r="F323">
        <f t="shared" si="9"/>
        <v>2.7080000000000002</v>
      </c>
      <c r="G323">
        <v>7.0799999999999997E-4</v>
      </c>
    </row>
    <row r="324" spans="2:7" x14ac:dyDescent="0.25">
      <c r="B324" s="2">
        <v>79.75</v>
      </c>
      <c r="E324" s="1">
        <f t="shared" si="10"/>
        <v>2.7927499999999998</v>
      </c>
      <c r="F324">
        <f t="shared" si="9"/>
        <v>1.9111</v>
      </c>
      <c r="G324">
        <v>-8.8900000000000006E-5</v>
      </c>
    </row>
    <row r="325" spans="2:7" x14ac:dyDescent="0.25">
      <c r="B325" s="2">
        <v>80</v>
      </c>
      <c r="E325" s="1">
        <f t="shared" si="10"/>
        <v>2.6783874999999999</v>
      </c>
      <c r="F325">
        <f t="shared" si="9"/>
        <v>2.04</v>
      </c>
      <c r="G325">
        <v>4.0000000000000003E-5</v>
      </c>
    </row>
    <row r="326" spans="2:7" x14ac:dyDescent="0.25">
      <c r="B326" s="2">
        <v>80.25</v>
      </c>
      <c r="E326" s="1">
        <f t="shared" si="10"/>
        <v>2.5677625000000002</v>
      </c>
      <c r="F326">
        <f t="shared" si="9"/>
        <v>2.0977000000000001</v>
      </c>
      <c r="G326">
        <v>9.7700000000000003E-5</v>
      </c>
    </row>
    <row r="327" spans="2:7" x14ac:dyDescent="0.25">
      <c r="B327" s="2">
        <v>80.5</v>
      </c>
      <c r="E327" s="1">
        <f t="shared" si="10"/>
        <v>2.451225</v>
      </c>
      <c r="F327">
        <f t="shared" si="9"/>
        <v>2.234</v>
      </c>
      <c r="G327">
        <v>2.34E-4</v>
      </c>
    </row>
    <row r="328" spans="2:7" x14ac:dyDescent="0.25">
      <c r="B328" s="2">
        <v>80.75</v>
      </c>
      <c r="E328" s="1">
        <f t="shared" si="10"/>
        <v>2.3529749999999998</v>
      </c>
      <c r="F328">
        <f t="shared" ref="F328:F391" si="11">G328*1000+2</f>
        <v>2.161</v>
      </c>
      <c r="G328">
        <v>1.6100000000000001E-4</v>
      </c>
    </row>
    <row r="329" spans="2:7" x14ac:dyDescent="0.25">
      <c r="B329" s="2">
        <v>81</v>
      </c>
      <c r="E329" s="1">
        <f t="shared" si="10"/>
        <v>2.26335</v>
      </c>
      <c r="F329">
        <f t="shared" si="11"/>
        <v>2.4359999999999999</v>
      </c>
      <c r="G329">
        <v>4.3600000000000003E-4</v>
      </c>
    </row>
    <row r="330" spans="2:7" x14ac:dyDescent="0.25">
      <c r="B330" s="2">
        <v>81.25</v>
      </c>
      <c r="E330" s="1">
        <f t="shared" si="10"/>
        <v>2.2443499999999998</v>
      </c>
      <c r="F330">
        <f t="shared" si="11"/>
        <v>2.0144000000000002</v>
      </c>
      <c r="G330">
        <v>1.4399999999999999E-5</v>
      </c>
    </row>
    <row r="331" spans="2:7" x14ac:dyDescent="0.25">
      <c r="B331" s="2">
        <v>81.5</v>
      </c>
      <c r="E331" s="1">
        <f t="shared" si="10"/>
        <v>2.200275</v>
      </c>
      <c r="F331">
        <f t="shared" si="11"/>
        <v>2.5860000000000003</v>
      </c>
      <c r="G331">
        <v>5.8600000000000004E-4</v>
      </c>
    </row>
    <row r="332" spans="2:7" x14ac:dyDescent="0.25">
      <c r="B332" s="2">
        <v>81.75</v>
      </c>
      <c r="E332" s="1">
        <f t="shared" si="10"/>
        <v>2.185025</v>
      </c>
      <c r="F332">
        <f t="shared" si="11"/>
        <v>2.7189999999999999</v>
      </c>
      <c r="G332">
        <v>7.1900000000000002E-4</v>
      </c>
    </row>
    <row r="333" spans="2:7" x14ac:dyDescent="0.25">
      <c r="B333" s="2">
        <v>82</v>
      </c>
      <c r="E333" s="1">
        <f t="shared" si="10"/>
        <v>2.2860125</v>
      </c>
      <c r="F333">
        <f t="shared" si="11"/>
        <v>3.79</v>
      </c>
      <c r="G333">
        <v>1.7899999999999999E-3</v>
      </c>
    </row>
    <row r="334" spans="2:7" x14ac:dyDescent="0.25">
      <c r="B334" s="2">
        <v>82.25</v>
      </c>
      <c r="E334" s="1">
        <f t="shared" si="10"/>
        <v>2.5047625</v>
      </c>
      <c r="F334">
        <f t="shared" si="11"/>
        <v>3.04</v>
      </c>
      <c r="G334">
        <v>1.0399999999999999E-3</v>
      </c>
    </row>
    <row r="335" spans="2:7" x14ac:dyDescent="0.25">
      <c r="B335" s="2">
        <v>82.5</v>
      </c>
      <c r="E335" s="1">
        <f t="shared" si="10"/>
        <v>2.6225499999999999</v>
      </c>
      <c r="F335">
        <f t="shared" si="11"/>
        <v>3.76</v>
      </c>
      <c r="G335">
        <v>1.7600000000000001E-3</v>
      </c>
    </row>
    <row r="336" spans="2:7" x14ac:dyDescent="0.25">
      <c r="B336" s="2">
        <v>82.75</v>
      </c>
      <c r="E336" s="1">
        <f t="shared" si="10"/>
        <v>2.8132999999999999</v>
      </c>
      <c r="F336">
        <f t="shared" si="11"/>
        <v>3.3</v>
      </c>
      <c r="G336">
        <v>1.2999999999999999E-3</v>
      </c>
    </row>
    <row r="337" spans="2:8" x14ac:dyDescent="0.25">
      <c r="B337" s="2">
        <v>83</v>
      </c>
      <c r="C337">
        <f>H337/14.7</f>
        <v>134.28571428571431</v>
      </c>
      <c r="E337" s="1">
        <f t="shared" si="10"/>
        <v>2.9556749999999998</v>
      </c>
      <c r="F337">
        <f t="shared" si="11"/>
        <v>3.34</v>
      </c>
      <c r="G337">
        <v>1.34E-3</v>
      </c>
      <c r="H337">
        <v>1974</v>
      </c>
    </row>
    <row r="338" spans="2:8" x14ac:dyDescent="0.25">
      <c r="B338" s="2">
        <v>83.25</v>
      </c>
      <c r="E338" s="1">
        <f t="shared" si="10"/>
        <v>3.0686749999999998</v>
      </c>
      <c r="F338">
        <f t="shared" si="11"/>
        <v>3.66</v>
      </c>
      <c r="G338">
        <v>1.66E-3</v>
      </c>
    </row>
    <row r="339" spans="2:8" x14ac:dyDescent="0.25">
      <c r="B339" s="2">
        <v>83.5</v>
      </c>
      <c r="E339" s="1">
        <f t="shared" si="10"/>
        <v>3.2743749999999996</v>
      </c>
      <c r="F339">
        <f t="shared" si="11"/>
        <v>3.48</v>
      </c>
      <c r="G339">
        <v>1.48E-3</v>
      </c>
    </row>
    <row r="340" spans="2:8" x14ac:dyDescent="0.25">
      <c r="B340" s="2">
        <v>83.75</v>
      </c>
      <c r="E340" s="1">
        <f t="shared" si="10"/>
        <v>3.3861249999999998</v>
      </c>
      <c r="F340">
        <f t="shared" si="11"/>
        <v>3.18</v>
      </c>
      <c r="G340">
        <v>1.1800000000000001E-3</v>
      </c>
    </row>
    <row r="341" spans="2:8" x14ac:dyDescent="0.25">
      <c r="B341" s="2">
        <v>84</v>
      </c>
      <c r="E341" s="1">
        <f t="shared" si="10"/>
        <v>3.4437500000000001</v>
      </c>
      <c r="F341">
        <f t="shared" si="11"/>
        <v>3.84</v>
      </c>
      <c r="G341">
        <v>1.8400000000000001E-3</v>
      </c>
    </row>
    <row r="342" spans="2:8" x14ac:dyDescent="0.25">
      <c r="B342" s="2">
        <v>84.25</v>
      </c>
      <c r="E342" s="1">
        <f t="shared" si="10"/>
        <v>3.45</v>
      </c>
      <c r="F342">
        <f t="shared" si="11"/>
        <v>3.0700000000000003</v>
      </c>
      <c r="G342">
        <v>1.07E-3</v>
      </c>
    </row>
    <row r="343" spans="2:8" x14ac:dyDescent="0.25">
      <c r="B343" s="2">
        <v>84.5</v>
      </c>
      <c r="E343" s="1">
        <f t="shared" si="10"/>
        <v>3.4537499999999999</v>
      </c>
      <c r="F343">
        <f t="shared" si="11"/>
        <v>2.39</v>
      </c>
      <c r="G343">
        <v>3.8999999999999999E-4</v>
      </c>
    </row>
    <row r="344" spans="2:8" x14ac:dyDescent="0.25">
      <c r="B344" s="2">
        <v>84.75</v>
      </c>
      <c r="E344" s="1">
        <f t="shared" si="10"/>
        <v>3.2825000000000002</v>
      </c>
      <c r="F344">
        <f t="shared" si="11"/>
        <v>2.7160000000000002</v>
      </c>
      <c r="G344">
        <v>7.1599999999999995E-4</v>
      </c>
    </row>
    <row r="345" spans="2:8" x14ac:dyDescent="0.25">
      <c r="B345" s="2">
        <v>85</v>
      </c>
      <c r="E345" s="1">
        <f t="shared" si="10"/>
        <v>3.2095000000000002</v>
      </c>
      <c r="F345">
        <f t="shared" si="11"/>
        <v>2.7359999999999998</v>
      </c>
      <c r="G345">
        <v>7.36E-4</v>
      </c>
    </row>
    <row r="346" spans="2:8" x14ac:dyDescent="0.25">
      <c r="B346" s="2">
        <v>85.25</v>
      </c>
      <c r="E346" s="1">
        <f t="shared" si="10"/>
        <v>3.1340000000000003</v>
      </c>
      <c r="F346">
        <f t="shared" si="11"/>
        <v>3.1</v>
      </c>
      <c r="G346">
        <v>1.1000000000000001E-3</v>
      </c>
    </row>
    <row r="347" spans="2:8" x14ac:dyDescent="0.25">
      <c r="B347" s="2">
        <v>85.5</v>
      </c>
      <c r="E347" s="1">
        <f t="shared" si="10"/>
        <v>3.0640000000000005</v>
      </c>
      <c r="F347">
        <f t="shared" si="11"/>
        <v>3.26</v>
      </c>
      <c r="G347">
        <v>1.2600000000000001E-3</v>
      </c>
    </row>
    <row r="348" spans="2:8" x14ac:dyDescent="0.25">
      <c r="B348" s="2">
        <v>85.75</v>
      </c>
      <c r="E348" s="1">
        <f t="shared" si="10"/>
        <v>3.0365000000000002</v>
      </c>
      <c r="F348">
        <f t="shared" si="11"/>
        <v>2.4340000000000002</v>
      </c>
      <c r="G348">
        <v>4.3399999999999998E-4</v>
      </c>
    </row>
    <row r="349" spans="2:8" x14ac:dyDescent="0.25">
      <c r="B349" s="2">
        <v>86</v>
      </c>
      <c r="E349" s="1">
        <f t="shared" si="10"/>
        <v>2.9432500000000004</v>
      </c>
      <c r="F349">
        <f t="shared" si="11"/>
        <v>2.605</v>
      </c>
      <c r="G349">
        <v>6.0499999999999996E-4</v>
      </c>
    </row>
    <row r="350" spans="2:8" x14ac:dyDescent="0.25">
      <c r="B350" s="2">
        <v>86.25</v>
      </c>
      <c r="E350" s="1">
        <f t="shared" si="10"/>
        <v>2.7888750000000004</v>
      </c>
      <c r="F350">
        <f t="shared" si="11"/>
        <v>3.12</v>
      </c>
      <c r="G350">
        <v>1.1199999999999999E-3</v>
      </c>
    </row>
    <row r="351" spans="2:8" x14ac:dyDescent="0.25">
      <c r="B351" s="2">
        <v>86.5</v>
      </c>
      <c r="E351" s="1">
        <f t="shared" si="10"/>
        <v>2.7951250000000001</v>
      </c>
      <c r="F351">
        <f t="shared" si="11"/>
        <v>4.1500000000000004</v>
      </c>
      <c r="G351">
        <v>2.15E-3</v>
      </c>
    </row>
    <row r="352" spans="2:8" x14ac:dyDescent="0.25">
      <c r="B352" s="2">
        <v>86.75</v>
      </c>
      <c r="E352" s="1">
        <f t="shared" si="10"/>
        <v>3.0151250000000003</v>
      </c>
      <c r="F352">
        <f t="shared" si="11"/>
        <v>0.6100000000000001</v>
      </c>
      <c r="G352">
        <v>-1.39E-3</v>
      </c>
    </row>
    <row r="353" spans="2:7" x14ac:dyDescent="0.25">
      <c r="B353" s="2">
        <v>87</v>
      </c>
      <c r="E353" s="1">
        <f t="shared" si="10"/>
        <v>2.7518750000000001</v>
      </c>
      <c r="F353">
        <f t="shared" si="11"/>
        <v>1.9282999999999999</v>
      </c>
      <c r="G353">
        <v>-7.1699999999999995E-5</v>
      </c>
    </row>
    <row r="354" spans="2:7" x14ac:dyDescent="0.25">
      <c r="B354" s="2">
        <v>87.25</v>
      </c>
      <c r="E354" s="1">
        <f t="shared" si="10"/>
        <v>2.6509125000000004</v>
      </c>
      <c r="F354">
        <f t="shared" si="11"/>
        <v>4.21</v>
      </c>
      <c r="G354">
        <v>2.2100000000000002E-3</v>
      </c>
    </row>
    <row r="355" spans="2:7" x14ac:dyDescent="0.25">
      <c r="B355" s="2">
        <v>87.5</v>
      </c>
      <c r="E355" s="1">
        <f t="shared" si="10"/>
        <v>2.7896625000000004</v>
      </c>
      <c r="F355">
        <f t="shared" si="11"/>
        <v>2.0217000000000001</v>
      </c>
      <c r="G355">
        <v>2.1699999999999999E-5</v>
      </c>
    </row>
    <row r="356" spans="2:7" x14ac:dyDescent="0.25">
      <c r="B356" s="2">
        <v>87.75</v>
      </c>
      <c r="E356" s="1">
        <f t="shared" si="10"/>
        <v>2.6348749999999996</v>
      </c>
      <c r="F356">
        <f t="shared" si="11"/>
        <v>2.5190000000000001</v>
      </c>
      <c r="G356">
        <v>5.1900000000000004E-4</v>
      </c>
    </row>
    <row r="357" spans="2:7" x14ac:dyDescent="0.25">
      <c r="B357" s="2">
        <v>88</v>
      </c>
      <c r="E357" s="1">
        <f t="shared" si="10"/>
        <v>2.6455000000000002</v>
      </c>
      <c r="F357">
        <f t="shared" si="11"/>
        <v>2.3530000000000002</v>
      </c>
      <c r="G357">
        <v>3.5300000000000002E-4</v>
      </c>
    </row>
    <row r="358" spans="2:7" x14ac:dyDescent="0.25">
      <c r="B358" s="2">
        <v>88.25</v>
      </c>
      <c r="E358" s="1">
        <f t="shared" si="10"/>
        <v>2.6139999999999999</v>
      </c>
      <c r="F358">
        <f t="shared" si="11"/>
        <v>1.9895</v>
      </c>
      <c r="G358">
        <v>-1.0499999999999999E-5</v>
      </c>
    </row>
    <row r="359" spans="2:7" x14ac:dyDescent="0.25">
      <c r="B359" s="2">
        <v>88.5</v>
      </c>
      <c r="E359" s="1">
        <f t="shared" si="10"/>
        <v>2.4726875000000001</v>
      </c>
      <c r="F359">
        <f t="shared" si="11"/>
        <v>2.3330000000000002</v>
      </c>
      <c r="G359">
        <v>3.3300000000000002E-4</v>
      </c>
    </row>
    <row r="360" spans="2:7" x14ac:dyDescent="0.25">
      <c r="B360" s="2">
        <v>88.75</v>
      </c>
      <c r="E360" s="1">
        <f t="shared" si="10"/>
        <v>2.2455625000000001</v>
      </c>
      <c r="F360">
        <f t="shared" si="11"/>
        <v>2.0164</v>
      </c>
      <c r="G360">
        <v>1.6399999999999999E-5</v>
      </c>
    </row>
    <row r="361" spans="2:7" x14ac:dyDescent="0.25">
      <c r="B361" s="2">
        <v>89</v>
      </c>
      <c r="E361" s="1">
        <f t="shared" si="10"/>
        <v>2.4213625000000003</v>
      </c>
      <c r="F361">
        <f t="shared" si="11"/>
        <v>2.4689999999999999</v>
      </c>
      <c r="G361">
        <v>4.6900000000000002E-4</v>
      </c>
    </row>
    <row r="362" spans="2:7" x14ac:dyDescent="0.25">
      <c r="B362" s="2">
        <v>89.25</v>
      </c>
      <c r="E362" s="1">
        <f t="shared" si="10"/>
        <v>2.48895</v>
      </c>
      <c r="F362">
        <f t="shared" si="11"/>
        <v>3.08</v>
      </c>
      <c r="G362">
        <v>1.08E-3</v>
      </c>
    </row>
    <row r="363" spans="2:7" x14ac:dyDescent="0.25">
      <c r="B363" s="2">
        <v>89.5</v>
      </c>
      <c r="E363" s="1">
        <f t="shared" si="10"/>
        <v>2.3477000000000001</v>
      </c>
      <c r="F363">
        <f t="shared" si="11"/>
        <v>2.778</v>
      </c>
      <c r="G363">
        <v>7.7800000000000005E-4</v>
      </c>
    </row>
    <row r="364" spans="2:7" x14ac:dyDescent="0.25">
      <c r="B364" s="2">
        <v>89.75</v>
      </c>
      <c r="E364" s="1">
        <f t="shared" si="10"/>
        <v>2.4422374999999996</v>
      </c>
      <c r="F364">
        <f t="shared" si="11"/>
        <v>2.9779999999999998</v>
      </c>
      <c r="G364">
        <v>9.7799999999999992E-4</v>
      </c>
    </row>
    <row r="365" spans="2:7" x14ac:dyDescent="0.25">
      <c r="B365" s="2">
        <v>90</v>
      </c>
      <c r="E365" s="1">
        <f t="shared" si="10"/>
        <v>2.4996124999999996</v>
      </c>
      <c r="F365">
        <f t="shared" si="11"/>
        <v>3.31</v>
      </c>
      <c r="G365">
        <v>1.31E-3</v>
      </c>
    </row>
    <row r="366" spans="2:7" x14ac:dyDescent="0.25">
      <c r="B366" s="2">
        <v>90.25</v>
      </c>
      <c r="E366" s="1">
        <f t="shared" si="10"/>
        <v>2.6192375000000001</v>
      </c>
      <c r="F366">
        <f t="shared" si="11"/>
        <v>4.9399999999999995</v>
      </c>
      <c r="G366">
        <v>2.9399999999999999E-3</v>
      </c>
    </row>
    <row r="367" spans="2:7" x14ac:dyDescent="0.25">
      <c r="B367" s="2">
        <v>90.5</v>
      </c>
      <c r="E367" s="1">
        <f t="shared" si="10"/>
        <v>2.9880500000000003</v>
      </c>
      <c r="F367">
        <f t="shared" si="11"/>
        <v>3.92</v>
      </c>
      <c r="G367">
        <v>1.92E-3</v>
      </c>
    </row>
    <row r="368" spans="2:7" x14ac:dyDescent="0.25">
      <c r="B368" s="2">
        <v>90.75</v>
      </c>
      <c r="E368" s="1">
        <f t="shared" si="10"/>
        <v>3.1864249999999998</v>
      </c>
      <c r="F368">
        <f t="shared" si="11"/>
        <v>2.77</v>
      </c>
      <c r="G368">
        <v>7.6999999999999996E-4</v>
      </c>
    </row>
    <row r="369" spans="2:8" x14ac:dyDescent="0.25">
      <c r="B369" s="2">
        <v>91</v>
      </c>
      <c r="E369" s="1">
        <f t="shared" si="10"/>
        <v>3.2806250000000001</v>
      </c>
      <c r="F369">
        <f t="shared" si="11"/>
        <v>3.43</v>
      </c>
      <c r="G369">
        <v>1.4300000000000001E-3</v>
      </c>
    </row>
    <row r="370" spans="2:8" x14ac:dyDescent="0.25">
      <c r="B370" s="2">
        <v>91.25</v>
      </c>
      <c r="E370" s="1">
        <f t="shared" si="10"/>
        <v>3.4007499999999999</v>
      </c>
      <c r="F370">
        <f t="shared" si="11"/>
        <v>3.1399999999999997</v>
      </c>
      <c r="G370">
        <v>1.14E-3</v>
      </c>
    </row>
    <row r="371" spans="2:8" x14ac:dyDescent="0.25">
      <c r="B371" s="2">
        <v>91.5</v>
      </c>
      <c r="E371" s="1">
        <f t="shared" si="10"/>
        <v>3.4082500000000002</v>
      </c>
      <c r="F371">
        <f t="shared" si="11"/>
        <v>2.9630000000000001</v>
      </c>
      <c r="G371">
        <v>9.6299999999999999E-4</v>
      </c>
    </row>
    <row r="372" spans="2:8" x14ac:dyDescent="0.25">
      <c r="B372" s="2">
        <v>91.75</v>
      </c>
      <c r="E372" s="1">
        <f t="shared" si="10"/>
        <v>3.4313750000000001</v>
      </c>
      <c r="F372">
        <f t="shared" si="11"/>
        <v>2.9539999999999997</v>
      </c>
      <c r="G372">
        <v>9.5399999999999999E-4</v>
      </c>
    </row>
    <row r="373" spans="2:8" x14ac:dyDescent="0.25">
      <c r="B373" s="2">
        <v>92</v>
      </c>
      <c r="E373" s="1">
        <f t="shared" si="10"/>
        <v>3.4283750000000004</v>
      </c>
      <c r="F373">
        <f t="shared" si="11"/>
        <v>3.3600000000000003</v>
      </c>
      <c r="G373">
        <v>1.3600000000000001E-3</v>
      </c>
    </row>
    <row r="374" spans="2:8" x14ac:dyDescent="0.25">
      <c r="B374" s="2">
        <v>92.25</v>
      </c>
      <c r="E374" s="1">
        <f t="shared" si="10"/>
        <v>3.434625</v>
      </c>
      <c r="F374">
        <f t="shared" si="11"/>
        <v>2.5990000000000002</v>
      </c>
      <c r="G374">
        <v>5.9900000000000003E-4</v>
      </c>
    </row>
    <row r="375" spans="2:8" x14ac:dyDescent="0.25">
      <c r="B375" s="2">
        <v>92.5</v>
      </c>
      <c r="E375" s="1">
        <f t="shared" si="10"/>
        <v>3.1419999999999999</v>
      </c>
      <c r="F375">
        <f t="shared" si="11"/>
        <v>2.5680000000000001</v>
      </c>
      <c r="G375">
        <v>5.6800000000000004E-4</v>
      </c>
    </row>
    <row r="376" spans="2:8" x14ac:dyDescent="0.25">
      <c r="B376" s="2">
        <v>92.75</v>
      </c>
      <c r="E376" s="1">
        <f t="shared" si="10"/>
        <v>2.9730000000000003</v>
      </c>
      <c r="F376">
        <f t="shared" si="11"/>
        <v>3.05</v>
      </c>
      <c r="G376">
        <v>1.0499999999999999E-3</v>
      </c>
    </row>
    <row r="377" spans="2:8" x14ac:dyDescent="0.25">
      <c r="B377" s="2">
        <v>93</v>
      </c>
      <c r="C377">
        <f>H377/14.7</f>
        <v>134.62585034013605</v>
      </c>
      <c r="E377" s="1">
        <f t="shared" si="10"/>
        <v>3.0080000000000005</v>
      </c>
      <c r="F377">
        <f t="shared" si="11"/>
        <v>3.12</v>
      </c>
      <c r="G377">
        <v>1.1199999999999999E-3</v>
      </c>
      <c r="H377">
        <v>1979</v>
      </c>
    </row>
    <row r="378" spans="2:8" x14ac:dyDescent="0.25">
      <c r="B378" s="2">
        <v>93.25</v>
      </c>
      <c r="E378" s="1">
        <f t="shared" si="10"/>
        <v>2.9692500000000002</v>
      </c>
      <c r="F378">
        <f t="shared" si="11"/>
        <v>3.1</v>
      </c>
      <c r="G378">
        <v>1.1000000000000001E-3</v>
      </c>
    </row>
    <row r="379" spans="2:8" x14ac:dyDescent="0.25">
      <c r="B379" s="2">
        <v>93.5</v>
      </c>
      <c r="E379" s="1">
        <f t="shared" si="10"/>
        <v>2.9642500000000003</v>
      </c>
      <c r="F379">
        <f t="shared" si="11"/>
        <v>3.49</v>
      </c>
      <c r="G379">
        <v>1.49E-3</v>
      </c>
    </row>
    <row r="380" spans="2:8" x14ac:dyDescent="0.25">
      <c r="B380" s="2">
        <v>93.75</v>
      </c>
      <c r="E380" s="1">
        <f t="shared" si="10"/>
        <v>3.030125</v>
      </c>
      <c r="F380">
        <f t="shared" si="11"/>
        <v>4.76</v>
      </c>
      <c r="G380">
        <v>2.7599999999999999E-3</v>
      </c>
    </row>
    <row r="381" spans="2:8" x14ac:dyDescent="0.25">
      <c r="B381" s="2">
        <v>94</v>
      </c>
      <c r="E381" s="1">
        <f t="shared" si="10"/>
        <v>3.2558750000000005</v>
      </c>
      <c r="F381">
        <f t="shared" si="11"/>
        <v>4.1400000000000006</v>
      </c>
      <c r="G381">
        <v>2.14E-3</v>
      </c>
    </row>
    <row r="382" spans="2:8" x14ac:dyDescent="0.25">
      <c r="B382" s="2">
        <v>94.25</v>
      </c>
      <c r="E382" s="1">
        <f t="shared" si="10"/>
        <v>3.3533749999999998</v>
      </c>
      <c r="F382">
        <f t="shared" si="11"/>
        <v>4.0500000000000007</v>
      </c>
      <c r="G382">
        <v>2.0500000000000002E-3</v>
      </c>
    </row>
    <row r="383" spans="2:8" x14ac:dyDescent="0.25">
      <c r="B383" s="2">
        <v>94.5</v>
      </c>
      <c r="E383" s="1">
        <f t="shared" ref="E383:E411" si="12">(F375+F376+F377+F378+F379+F380+F381+F382)/8</f>
        <v>3.5347500000000003</v>
      </c>
      <c r="F383">
        <f t="shared" si="11"/>
        <v>3.8</v>
      </c>
      <c r="G383">
        <v>1.8E-3</v>
      </c>
    </row>
    <row r="384" spans="2:8" x14ac:dyDescent="0.25">
      <c r="B384" s="2">
        <v>94.75</v>
      </c>
      <c r="E384" s="1">
        <f t="shared" si="12"/>
        <v>3.6887500000000002</v>
      </c>
      <c r="F384">
        <f t="shared" si="11"/>
        <v>3.55</v>
      </c>
      <c r="G384">
        <v>1.5499999999999999E-3</v>
      </c>
    </row>
    <row r="385" spans="2:7" x14ac:dyDescent="0.25">
      <c r="B385" s="2">
        <v>95</v>
      </c>
      <c r="E385" s="1">
        <f t="shared" si="12"/>
        <v>3.7512500000000002</v>
      </c>
      <c r="F385">
        <f t="shared" si="11"/>
        <v>2.6970000000000001</v>
      </c>
      <c r="G385">
        <v>6.9700000000000003E-4</v>
      </c>
    </row>
    <row r="386" spans="2:7" x14ac:dyDescent="0.25">
      <c r="B386" s="2">
        <v>95.25</v>
      </c>
      <c r="E386" s="1">
        <f t="shared" si="12"/>
        <v>3.698375</v>
      </c>
      <c r="F386">
        <f t="shared" si="11"/>
        <v>2.69</v>
      </c>
      <c r="G386">
        <v>6.8999999999999997E-4</v>
      </c>
    </row>
    <row r="387" spans="2:7" x14ac:dyDescent="0.25">
      <c r="B387" s="2">
        <v>95.5</v>
      </c>
      <c r="E387" s="1">
        <f t="shared" si="12"/>
        <v>3.6471250000000004</v>
      </c>
      <c r="F387">
        <f t="shared" si="11"/>
        <v>3.13</v>
      </c>
      <c r="G387">
        <v>1.1299999999999999E-3</v>
      </c>
    </row>
    <row r="388" spans="2:7" x14ac:dyDescent="0.25">
      <c r="B388" s="2">
        <v>95.75</v>
      </c>
      <c r="E388" s="1">
        <f t="shared" si="12"/>
        <v>3.602125</v>
      </c>
      <c r="F388">
        <f t="shared" si="11"/>
        <v>2.9370000000000003</v>
      </c>
      <c r="G388">
        <v>9.3700000000000001E-4</v>
      </c>
    </row>
    <row r="389" spans="2:7" x14ac:dyDescent="0.25">
      <c r="B389" s="2">
        <v>96</v>
      </c>
      <c r="E389" s="1">
        <f t="shared" si="12"/>
        <v>3.3742500000000004</v>
      </c>
      <c r="F389">
        <f t="shared" si="11"/>
        <v>3.12</v>
      </c>
      <c r="G389">
        <v>1.1199999999999999E-3</v>
      </c>
    </row>
    <row r="390" spans="2:7" x14ac:dyDescent="0.25">
      <c r="B390" s="2">
        <v>96.25</v>
      </c>
      <c r="E390" s="1">
        <f t="shared" si="12"/>
        <v>3.2467500000000005</v>
      </c>
      <c r="F390">
        <f t="shared" si="11"/>
        <v>3.04</v>
      </c>
      <c r="G390">
        <v>1.0399999999999999E-3</v>
      </c>
    </row>
    <row r="391" spans="2:7" x14ac:dyDescent="0.25">
      <c r="B391" s="2">
        <v>96.5</v>
      </c>
      <c r="E391" s="1">
        <f t="shared" si="12"/>
        <v>3.1205000000000003</v>
      </c>
      <c r="F391">
        <f t="shared" si="11"/>
        <v>3.01</v>
      </c>
      <c r="G391">
        <v>1.01E-3</v>
      </c>
    </row>
    <row r="392" spans="2:7" x14ac:dyDescent="0.25">
      <c r="B392" s="2">
        <v>96.75</v>
      </c>
      <c r="E392" s="1">
        <f t="shared" si="12"/>
        <v>3.0217499999999999</v>
      </c>
      <c r="F392">
        <f t="shared" ref="F392:F413" si="13">G392*1000+2</f>
        <v>3.09</v>
      </c>
      <c r="G392">
        <v>1.09E-3</v>
      </c>
    </row>
    <row r="393" spans="2:7" x14ac:dyDescent="0.25">
      <c r="B393" s="2">
        <v>97</v>
      </c>
      <c r="E393" s="1">
        <f t="shared" si="12"/>
        <v>2.9642500000000003</v>
      </c>
      <c r="F393">
        <f t="shared" si="13"/>
        <v>3.21</v>
      </c>
      <c r="G393">
        <v>1.2099999999999999E-3</v>
      </c>
    </row>
    <row r="394" spans="2:7" x14ac:dyDescent="0.25">
      <c r="B394" s="2">
        <v>97.25</v>
      </c>
      <c r="E394" s="1">
        <f t="shared" si="12"/>
        <v>3.028375</v>
      </c>
      <c r="F394">
        <f t="shared" si="13"/>
        <v>3.12</v>
      </c>
      <c r="G394">
        <v>1.1199999999999999E-3</v>
      </c>
    </row>
    <row r="395" spans="2:7" x14ac:dyDescent="0.25">
      <c r="B395" s="2">
        <v>97.5</v>
      </c>
      <c r="E395" s="1">
        <f t="shared" si="12"/>
        <v>3.082125</v>
      </c>
      <c r="F395">
        <f t="shared" si="13"/>
        <v>3.53</v>
      </c>
      <c r="G395">
        <v>1.5299999999999999E-3</v>
      </c>
    </row>
    <row r="396" spans="2:7" x14ac:dyDescent="0.25">
      <c r="B396" s="2">
        <v>97.75</v>
      </c>
      <c r="E396" s="1">
        <f t="shared" si="12"/>
        <v>3.1321250000000003</v>
      </c>
      <c r="F396">
        <f t="shared" si="13"/>
        <v>3.5</v>
      </c>
      <c r="G396">
        <v>1.5E-3</v>
      </c>
    </row>
    <row r="397" spans="2:7" x14ac:dyDescent="0.25">
      <c r="B397" s="2">
        <v>98</v>
      </c>
      <c r="E397" s="1">
        <f t="shared" si="12"/>
        <v>3.2025000000000001</v>
      </c>
      <c r="F397">
        <f t="shared" si="13"/>
        <v>2.819</v>
      </c>
      <c r="G397">
        <v>8.1899999999999996E-4</v>
      </c>
    </row>
    <row r="398" spans="2:7" x14ac:dyDescent="0.25">
      <c r="B398" s="2">
        <v>98.25</v>
      </c>
      <c r="E398" s="1">
        <f t="shared" si="12"/>
        <v>3.1648750000000003</v>
      </c>
      <c r="F398">
        <f t="shared" si="13"/>
        <v>2.5379999999999998</v>
      </c>
      <c r="G398">
        <v>5.3799999999999996E-4</v>
      </c>
    </row>
    <row r="399" spans="2:7" x14ac:dyDescent="0.25">
      <c r="B399" s="2">
        <v>98.5</v>
      </c>
      <c r="E399" s="1">
        <f t="shared" si="12"/>
        <v>3.102125</v>
      </c>
      <c r="F399">
        <f t="shared" si="13"/>
        <v>3.2800000000000002</v>
      </c>
      <c r="G399">
        <v>1.2800000000000001E-3</v>
      </c>
    </row>
    <row r="400" spans="2:7" x14ac:dyDescent="0.25">
      <c r="B400" s="2">
        <v>98.75</v>
      </c>
      <c r="E400" s="1">
        <f t="shared" si="12"/>
        <v>3.135875</v>
      </c>
      <c r="F400">
        <f t="shared" si="13"/>
        <v>3.42</v>
      </c>
      <c r="G400">
        <v>1.42E-3</v>
      </c>
    </row>
    <row r="401" spans="2:8" x14ac:dyDescent="0.25">
      <c r="B401" s="2">
        <v>99</v>
      </c>
      <c r="E401" s="1">
        <f t="shared" si="12"/>
        <v>3.1771250000000002</v>
      </c>
      <c r="F401">
        <f t="shared" si="13"/>
        <v>2.198</v>
      </c>
      <c r="G401">
        <v>1.9799999999999999E-4</v>
      </c>
    </row>
    <row r="402" spans="2:8" x14ac:dyDescent="0.25">
      <c r="B402" s="2">
        <v>99.25</v>
      </c>
      <c r="E402" s="1">
        <f t="shared" si="12"/>
        <v>3.0506250000000001</v>
      </c>
      <c r="F402">
        <f t="shared" si="13"/>
        <v>2.2370000000000001</v>
      </c>
      <c r="G402">
        <v>2.3699999999999999E-4</v>
      </c>
    </row>
    <row r="403" spans="2:8" x14ac:dyDescent="0.25">
      <c r="B403" s="2">
        <v>99.5</v>
      </c>
      <c r="E403" s="1">
        <f t="shared" si="12"/>
        <v>2.9402500000000007</v>
      </c>
      <c r="F403">
        <f t="shared" si="13"/>
        <v>2.6459999999999999</v>
      </c>
      <c r="G403">
        <v>6.4599999999999998E-4</v>
      </c>
    </row>
    <row r="404" spans="2:8" x14ac:dyDescent="0.25">
      <c r="B404" s="2">
        <v>99.75</v>
      </c>
      <c r="E404" s="1">
        <f t="shared" si="12"/>
        <v>2.8297499999999998</v>
      </c>
      <c r="F404">
        <f t="shared" si="13"/>
        <v>3.3899999999999997</v>
      </c>
      <c r="G404">
        <v>1.39E-3</v>
      </c>
    </row>
    <row r="405" spans="2:8" x14ac:dyDescent="0.25">
      <c r="B405" s="2">
        <v>100</v>
      </c>
      <c r="E405" s="1">
        <f t="shared" si="12"/>
        <v>2.8160000000000003</v>
      </c>
      <c r="F405">
        <f t="shared" si="13"/>
        <v>2.3340000000000001</v>
      </c>
      <c r="G405">
        <v>3.3399999999999999E-4</v>
      </c>
    </row>
    <row r="406" spans="2:8" x14ac:dyDescent="0.25">
      <c r="B406" s="2">
        <v>100.25</v>
      </c>
      <c r="E406" s="1">
        <f t="shared" si="12"/>
        <v>2.7553749999999999</v>
      </c>
      <c r="F406">
        <f t="shared" si="13"/>
        <v>2.2789999999999999</v>
      </c>
      <c r="G406">
        <v>2.7900000000000001E-4</v>
      </c>
    </row>
    <row r="407" spans="2:8" x14ac:dyDescent="0.25">
      <c r="B407" s="2">
        <v>100.5</v>
      </c>
      <c r="E407" s="1">
        <f t="shared" si="12"/>
        <v>2.7229999999999999</v>
      </c>
      <c r="F407">
        <f t="shared" si="13"/>
        <v>4.43</v>
      </c>
      <c r="G407">
        <v>2.4299999999999999E-3</v>
      </c>
    </row>
    <row r="408" spans="2:8" x14ac:dyDescent="0.25">
      <c r="B408" s="2">
        <v>100.75</v>
      </c>
      <c r="E408" s="1">
        <f t="shared" si="12"/>
        <v>2.8667500000000001</v>
      </c>
      <c r="F408">
        <f t="shared" si="13"/>
        <v>2.7730000000000001</v>
      </c>
      <c r="G408">
        <v>7.7300000000000003E-4</v>
      </c>
    </row>
    <row r="409" spans="2:8" x14ac:dyDescent="0.25">
      <c r="B409" s="2">
        <v>101</v>
      </c>
      <c r="E409" s="1">
        <f t="shared" si="12"/>
        <v>2.7858749999999999</v>
      </c>
      <c r="F409">
        <f t="shared" si="13"/>
        <v>1.8620000000000001</v>
      </c>
      <c r="G409">
        <v>-1.3799999999999999E-4</v>
      </c>
    </row>
    <row r="410" spans="2:8" x14ac:dyDescent="0.25">
      <c r="B410" s="2">
        <v>101.25</v>
      </c>
      <c r="E410" s="1">
        <f t="shared" si="12"/>
        <v>2.7438750000000001</v>
      </c>
      <c r="F410">
        <f t="shared" si="13"/>
        <v>1.8759999999999999</v>
      </c>
      <c r="G410">
        <v>-1.2400000000000001E-4</v>
      </c>
    </row>
    <row r="411" spans="2:8" x14ac:dyDescent="0.25">
      <c r="B411" s="2">
        <v>101.5</v>
      </c>
      <c r="E411" s="1">
        <f t="shared" si="12"/>
        <v>2.69875</v>
      </c>
      <c r="F411">
        <f t="shared" si="13"/>
        <v>2.0956000000000001</v>
      </c>
      <c r="G411">
        <v>9.5600000000000006E-5</v>
      </c>
    </row>
    <row r="412" spans="2:8" x14ac:dyDescent="0.25">
      <c r="B412" s="2">
        <v>101.75</v>
      </c>
      <c r="E412" s="1">
        <f>(F404+F405+F406+F407+F408+F409+F410+F411)/8</f>
        <v>2.62995</v>
      </c>
      <c r="F412">
        <f t="shared" si="13"/>
        <v>3.02</v>
      </c>
      <c r="G412">
        <v>1.0200000000000001E-3</v>
      </c>
    </row>
    <row r="413" spans="2:8" x14ac:dyDescent="0.25">
      <c r="B413" s="2">
        <v>102</v>
      </c>
      <c r="C413">
        <f>H413/14.7</f>
        <v>134.96598639455783</v>
      </c>
      <c r="E413" s="1">
        <f>(F405+F406+F407+F408+F409+F410+F411+F412)/8</f>
        <v>2.5836999999999999</v>
      </c>
      <c r="F413">
        <f t="shared" si="13"/>
        <v>3.12</v>
      </c>
      <c r="G413">
        <v>1.1199999999999999E-3</v>
      </c>
      <c r="H413">
        <v>1984</v>
      </c>
    </row>
    <row r="414" spans="2:8" x14ac:dyDescent="0.25">
      <c r="B414" s="2"/>
      <c r="E414" s="1"/>
    </row>
    <row r="415" spans="2:8" x14ac:dyDescent="0.25">
      <c r="B415" s="2"/>
      <c r="E415" s="1"/>
    </row>
    <row r="416" spans="2:8" x14ac:dyDescent="0.25">
      <c r="B416" s="2"/>
      <c r="E416" s="1"/>
    </row>
    <row r="417" spans="2:5" x14ac:dyDescent="0.25">
      <c r="B417" s="2"/>
      <c r="E417" s="1"/>
    </row>
    <row r="418" spans="2:5" x14ac:dyDescent="0.25">
      <c r="B418" s="2"/>
      <c r="E418" s="1"/>
    </row>
    <row r="419" spans="2:5" x14ac:dyDescent="0.25">
      <c r="B419" s="2"/>
      <c r="E419" s="1"/>
    </row>
    <row r="420" spans="2:5" x14ac:dyDescent="0.25">
      <c r="B420" s="2"/>
      <c r="E420" s="1"/>
    </row>
    <row r="421" spans="2:5" x14ac:dyDescent="0.25">
      <c r="B421" s="2"/>
      <c r="E421" s="1"/>
    </row>
    <row r="422" spans="2:5" x14ac:dyDescent="0.25">
      <c r="B422" s="2"/>
      <c r="E422" s="1"/>
    </row>
    <row r="423" spans="2:5" x14ac:dyDescent="0.25">
      <c r="B423" s="2"/>
      <c r="E423" s="1"/>
    </row>
    <row r="424" spans="2:5" x14ac:dyDescent="0.25">
      <c r="B424" s="2"/>
      <c r="E424" s="1"/>
    </row>
    <row r="425" spans="2:5" x14ac:dyDescent="0.25">
      <c r="B425" s="2"/>
      <c r="E425" s="1"/>
    </row>
    <row r="426" spans="2:5" x14ac:dyDescent="0.25">
      <c r="B426" s="2"/>
      <c r="E426" s="1"/>
    </row>
    <row r="427" spans="2:5" x14ac:dyDescent="0.25">
      <c r="B427" s="2"/>
      <c r="E427" s="1"/>
    </row>
    <row r="428" spans="2:5" x14ac:dyDescent="0.25">
      <c r="B428" s="2"/>
      <c r="E428" s="1"/>
    </row>
    <row r="429" spans="2:5" x14ac:dyDescent="0.25">
      <c r="B429" s="2"/>
      <c r="E429" s="1"/>
    </row>
    <row r="430" spans="2:5" x14ac:dyDescent="0.25">
      <c r="B430" s="2"/>
      <c r="E430" s="1"/>
    </row>
    <row r="431" spans="2:5" x14ac:dyDescent="0.25">
      <c r="B431" s="2"/>
      <c r="E431" s="1"/>
    </row>
    <row r="432" spans="2:5" x14ac:dyDescent="0.25">
      <c r="B432" s="2"/>
      <c r="E432" s="1"/>
    </row>
    <row r="433" spans="2:5" x14ac:dyDescent="0.25">
      <c r="B433" s="2"/>
      <c r="E433" s="1"/>
    </row>
    <row r="434" spans="2:5" x14ac:dyDescent="0.25">
      <c r="B434" s="2"/>
      <c r="E434" s="1"/>
    </row>
    <row r="435" spans="2:5" x14ac:dyDescent="0.25">
      <c r="B435" s="2"/>
      <c r="E435" s="1"/>
    </row>
    <row r="436" spans="2:5" x14ac:dyDescent="0.25">
      <c r="B436" s="2"/>
      <c r="E436" s="1"/>
    </row>
    <row r="437" spans="2:5" x14ac:dyDescent="0.25">
      <c r="B437" s="2"/>
      <c r="E437" s="1"/>
    </row>
    <row r="438" spans="2:5" x14ac:dyDescent="0.25">
      <c r="B438" s="2"/>
      <c r="E438" s="1"/>
    </row>
    <row r="439" spans="2:5" x14ac:dyDescent="0.25">
      <c r="B439" s="2"/>
      <c r="E439" s="1"/>
    </row>
    <row r="440" spans="2:5" x14ac:dyDescent="0.25">
      <c r="B440" s="2"/>
      <c r="E440" s="1"/>
    </row>
    <row r="441" spans="2:5" x14ac:dyDescent="0.25">
      <c r="B441" s="2"/>
      <c r="E441" s="1"/>
    </row>
    <row r="442" spans="2:5" x14ac:dyDescent="0.25">
      <c r="B442" s="2"/>
      <c r="E442" s="1"/>
    </row>
    <row r="443" spans="2:5" x14ac:dyDescent="0.25">
      <c r="B443" s="2"/>
      <c r="E443" s="1"/>
    </row>
    <row r="444" spans="2:5" x14ac:dyDescent="0.25">
      <c r="B444" s="2"/>
      <c r="E444" s="1"/>
    </row>
    <row r="445" spans="2:5" x14ac:dyDescent="0.25">
      <c r="B445" s="2"/>
      <c r="E445" s="1"/>
    </row>
    <row r="446" spans="2:5" x14ac:dyDescent="0.25">
      <c r="B446" s="2"/>
      <c r="E446" s="1"/>
    </row>
    <row r="447" spans="2:5" x14ac:dyDescent="0.25">
      <c r="B447" s="2"/>
      <c r="E447" s="1"/>
    </row>
    <row r="448" spans="2:5" x14ac:dyDescent="0.25">
      <c r="B448" s="2"/>
      <c r="E448" s="1"/>
    </row>
    <row r="449" spans="2:5" x14ac:dyDescent="0.25">
      <c r="B449" s="2"/>
      <c r="E449" s="1"/>
    </row>
    <row r="450" spans="2:5" x14ac:dyDescent="0.25">
      <c r="B450" s="2"/>
      <c r="E450" s="1"/>
    </row>
    <row r="451" spans="2:5" x14ac:dyDescent="0.25">
      <c r="B451" s="2"/>
      <c r="E451" s="1"/>
    </row>
    <row r="452" spans="2:5" x14ac:dyDescent="0.25">
      <c r="B452" s="2"/>
      <c r="E452" s="1"/>
    </row>
    <row r="453" spans="2:5" x14ac:dyDescent="0.25">
      <c r="B453" s="2"/>
      <c r="E453" s="1"/>
    </row>
    <row r="454" spans="2:5" x14ac:dyDescent="0.25">
      <c r="B454" s="2"/>
      <c r="E454" s="1"/>
    </row>
    <row r="455" spans="2:5" x14ac:dyDescent="0.25">
      <c r="B455" s="2"/>
      <c r="E455" s="1"/>
    </row>
    <row r="456" spans="2:5" x14ac:dyDescent="0.25">
      <c r="B456" s="2"/>
      <c r="E456" s="1"/>
    </row>
    <row r="457" spans="2:5" x14ac:dyDescent="0.25">
      <c r="B457" s="2"/>
      <c r="E457" s="1"/>
    </row>
    <row r="458" spans="2:5" x14ac:dyDescent="0.25">
      <c r="B458" s="2"/>
      <c r="E458" s="1"/>
    </row>
    <row r="459" spans="2:5" x14ac:dyDescent="0.25">
      <c r="B459" s="2"/>
      <c r="E459" s="1"/>
    </row>
    <row r="460" spans="2:5" x14ac:dyDescent="0.25">
      <c r="B460" s="2"/>
      <c r="E460" s="1"/>
    </row>
    <row r="461" spans="2:5" x14ac:dyDescent="0.25">
      <c r="B461" s="2"/>
      <c r="E461" s="1"/>
    </row>
    <row r="462" spans="2:5" x14ac:dyDescent="0.25">
      <c r="B462" s="2"/>
      <c r="E462" s="1"/>
    </row>
    <row r="463" spans="2:5" x14ac:dyDescent="0.25">
      <c r="B463" s="2"/>
      <c r="E463" s="1"/>
    </row>
    <row r="464" spans="2:5" x14ac:dyDescent="0.25">
      <c r="B464" s="2"/>
      <c r="E464" s="1"/>
    </row>
    <row r="465" spans="2:5" x14ac:dyDescent="0.25">
      <c r="B465" s="2"/>
      <c r="E465" s="1"/>
    </row>
    <row r="466" spans="2:5" x14ac:dyDescent="0.25">
      <c r="B466" s="2"/>
      <c r="E466" s="1"/>
    </row>
    <row r="467" spans="2:5" x14ac:dyDescent="0.25">
      <c r="B467" s="2"/>
      <c r="E467" s="1"/>
    </row>
    <row r="468" spans="2:5" x14ac:dyDescent="0.25">
      <c r="B468" s="2"/>
      <c r="E468" s="1"/>
    </row>
    <row r="469" spans="2:5" x14ac:dyDescent="0.25">
      <c r="B469" s="2"/>
      <c r="E469" s="1"/>
    </row>
    <row r="470" spans="2:5" x14ac:dyDescent="0.25">
      <c r="B470" s="2"/>
      <c r="E470" s="1"/>
    </row>
    <row r="471" spans="2:5" x14ac:dyDescent="0.25">
      <c r="B471" s="2"/>
      <c r="E471" s="1"/>
    </row>
    <row r="472" spans="2:5" x14ac:dyDescent="0.25">
      <c r="B472" s="2"/>
      <c r="E472" s="1"/>
    </row>
    <row r="473" spans="2:5" x14ac:dyDescent="0.25">
      <c r="B473" s="2"/>
      <c r="E473" s="1"/>
    </row>
    <row r="474" spans="2:5" x14ac:dyDescent="0.25">
      <c r="B474" s="2"/>
      <c r="E474" s="1"/>
    </row>
    <row r="475" spans="2:5" x14ac:dyDescent="0.25">
      <c r="B475" s="2"/>
      <c r="E475" s="1"/>
    </row>
    <row r="476" spans="2:5" x14ac:dyDescent="0.25">
      <c r="B476" s="2"/>
      <c r="E476" s="1"/>
    </row>
    <row r="477" spans="2:5" x14ac:dyDescent="0.25">
      <c r="B477" s="2"/>
      <c r="E477" s="1"/>
    </row>
    <row r="478" spans="2:5" x14ac:dyDescent="0.25">
      <c r="B478" s="2"/>
      <c r="E478" s="1"/>
    </row>
    <row r="479" spans="2:5" x14ac:dyDescent="0.25">
      <c r="B479" s="2"/>
      <c r="E479" s="1"/>
    </row>
    <row r="480" spans="2:5" x14ac:dyDescent="0.25">
      <c r="B480" s="2"/>
      <c r="E480" s="1"/>
    </row>
    <row r="481" spans="2:5" x14ac:dyDescent="0.25">
      <c r="B481" s="2"/>
      <c r="E481" s="1"/>
    </row>
    <row r="482" spans="2:5" x14ac:dyDescent="0.25">
      <c r="B482" s="2"/>
      <c r="E482" s="1"/>
    </row>
    <row r="483" spans="2:5" x14ac:dyDescent="0.25">
      <c r="B483" s="2"/>
      <c r="E483" s="1"/>
    </row>
    <row r="484" spans="2:5" x14ac:dyDescent="0.25">
      <c r="B484" s="2"/>
      <c r="E484" s="1"/>
    </row>
    <row r="485" spans="2:5" x14ac:dyDescent="0.25">
      <c r="B485" s="2"/>
      <c r="E485" s="1"/>
    </row>
    <row r="486" spans="2:5" x14ac:dyDescent="0.25">
      <c r="B486" s="2"/>
      <c r="E486" s="1"/>
    </row>
    <row r="487" spans="2:5" x14ac:dyDescent="0.25">
      <c r="B487" s="2"/>
      <c r="E487" s="1"/>
    </row>
    <row r="488" spans="2:5" x14ac:dyDescent="0.25">
      <c r="B488" s="2"/>
      <c r="E488" s="1"/>
    </row>
    <row r="489" spans="2:5" x14ac:dyDescent="0.25">
      <c r="B489" s="2"/>
      <c r="E489" s="1"/>
    </row>
    <row r="490" spans="2:5" x14ac:dyDescent="0.25">
      <c r="B490" s="2"/>
      <c r="E490" s="1"/>
    </row>
    <row r="491" spans="2:5" x14ac:dyDescent="0.25">
      <c r="B491" s="2"/>
      <c r="E491" s="1"/>
    </row>
    <row r="492" spans="2:5" x14ac:dyDescent="0.25">
      <c r="B492" s="2"/>
      <c r="E492" s="1"/>
    </row>
    <row r="493" spans="2:5" x14ac:dyDescent="0.25">
      <c r="B493" s="2"/>
      <c r="E493" s="1"/>
    </row>
    <row r="494" spans="2:5" x14ac:dyDescent="0.25">
      <c r="B494" s="2"/>
      <c r="E494" s="1"/>
    </row>
    <row r="495" spans="2:5" x14ac:dyDescent="0.25">
      <c r="B495" s="2"/>
      <c r="E495" s="1"/>
    </row>
    <row r="496" spans="2:5" x14ac:dyDescent="0.25">
      <c r="B496" s="2"/>
      <c r="E496" s="1"/>
    </row>
    <row r="497" spans="2:5" x14ac:dyDescent="0.25">
      <c r="B497" s="2"/>
      <c r="E497" s="1"/>
    </row>
    <row r="498" spans="2:5" x14ac:dyDescent="0.25">
      <c r="B498" s="2"/>
      <c r="E498" s="1"/>
    </row>
    <row r="499" spans="2:5" x14ac:dyDescent="0.25">
      <c r="B499" s="2"/>
      <c r="E499" s="1"/>
    </row>
    <row r="500" spans="2:5" x14ac:dyDescent="0.25">
      <c r="B500" s="2"/>
      <c r="E500" s="1"/>
    </row>
    <row r="501" spans="2:5" x14ac:dyDescent="0.25">
      <c r="B501" s="2"/>
      <c r="E501" s="1"/>
    </row>
    <row r="502" spans="2:5" x14ac:dyDescent="0.25">
      <c r="B502" s="2"/>
      <c r="E502" s="1"/>
    </row>
    <row r="503" spans="2:5" x14ac:dyDescent="0.25">
      <c r="B503" s="2"/>
      <c r="E503" s="1"/>
    </row>
    <row r="504" spans="2:5" x14ac:dyDescent="0.25">
      <c r="B504" s="2"/>
      <c r="E504" s="1"/>
    </row>
    <row r="505" spans="2:5" x14ac:dyDescent="0.25">
      <c r="B505" s="2"/>
      <c r="E505" s="1"/>
    </row>
    <row r="506" spans="2:5" x14ac:dyDescent="0.25">
      <c r="B506" s="2"/>
      <c r="E506" s="1"/>
    </row>
    <row r="507" spans="2:5" x14ac:dyDescent="0.25">
      <c r="B507" s="2"/>
      <c r="E507" s="1"/>
    </row>
    <row r="508" spans="2:5" x14ac:dyDescent="0.25">
      <c r="B508" s="2"/>
      <c r="E508" s="1"/>
    </row>
    <row r="509" spans="2:5" x14ac:dyDescent="0.25">
      <c r="B509" s="2"/>
      <c r="E509" s="1"/>
    </row>
    <row r="510" spans="2:5" x14ac:dyDescent="0.25">
      <c r="B510" s="2"/>
      <c r="E510" s="1"/>
    </row>
    <row r="511" spans="2:5" x14ac:dyDescent="0.25">
      <c r="B511" s="2"/>
      <c r="E511" s="1"/>
    </row>
    <row r="512" spans="2:5" x14ac:dyDescent="0.25">
      <c r="B512" s="2"/>
      <c r="E512" s="1"/>
    </row>
    <row r="513" spans="2:5" x14ac:dyDescent="0.25">
      <c r="B513" s="2"/>
      <c r="E513" s="1"/>
    </row>
    <row r="514" spans="2:5" x14ac:dyDescent="0.25">
      <c r="B514" s="2"/>
      <c r="E514" s="1"/>
    </row>
    <row r="515" spans="2:5" x14ac:dyDescent="0.25">
      <c r="B515" s="2"/>
      <c r="E515" s="1"/>
    </row>
    <row r="516" spans="2:5" x14ac:dyDescent="0.25">
      <c r="B516" s="2"/>
      <c r="E516" s="1"/>
    </row>
    <row r="517" spans="2:5" x14ac:dyDescent="0.25">
      <c r="B517" s="2"/>
      <c r="E517" s="1"/>
    </row>
    <row r="518" spans="2:5" x14ac:dyDescent="0.25">
      <c r="B518" s="2"/>
      <c r="E518" s="1"/>
    </row>
    <row r="519" spans="2:5" x14ac:dyDescent="0.25">
      <c r="B519" s="2"/>
      <c r="E519" s="1"/>
    </row>
    <row r="520" spans="2:5" x14ac:dyDescent="0.25">
      <c r="B520" s="2"/>
      <c r="E520" s="1"/>
    </row>
    <row r="521" spans="2:5" x14ac:dyDescent="0.25">
      <c r="B521" s="2"/>
      <c r="E521" s="1"/>
    </row>
    <row r="522" spans="2:5" x14ac:dyDescent="0.25">
      <c r="B522" s="2"/>
      <c r="E522" s="1"/>
    </row>
    <row r="523" spans="2:5" x14ac:dyDescent="0.25">
      <c r="B523" s="2"/>
      <c r="E523" s="1"/>
    </row>
    <row r="524" spans="2:5" x14ac:dyDescent="0.25">
      <c r="B524" s="2"/>
      <c r="E524" s="1"/>
    </row>
    <row r="525" spans="2:5" x14ac:dyDescent="0.25">
      <c r="B525" s="2"/>
      <c r="E525" s="1"/>
    </row>
    <row r="526" spans="2:5" x14ac:dyDescent="0.25">
      <c r="B526" s="2"/>
      <c r="E526" s="1"/>
    </row>
    <row r="527" spans="2:5" x14ac:dyDescent="0.25">
      <c r="B527" s="2"/>
      <c r="E527" s="1"/>
    </row>
    <row r="528" spans="2:5" x14ac:dyDescent="0.25">
      <c r="B528" s="2"/>
      <c r="E528" s="1"/>
    </row>
    <row r="529" spans="2:5" x14ac:dyDescent="0.25">
      <c r="B529" s="2"/>
      <c r="E529" s="1"/>
    </row>
    <row r="530" spans="2:5" x14ac:dyDescent="0.25">
      <c r="B530" s="2"/>
      <c r="E530" s="1"/>
    </row>
    <row r="531" spans="2:5" x14ac:dyDescent="0.25">
      <c r="B531" s="2"/>
      <c r="E531" s="1"/>
    </row>
    <row r="532" spans="2:5" x14ac:dyDescent="0.25">
      <c r="B532" s="2"/>
      <c r="E532" s="1"/>
    </row>
    <row r="533" spans="2:5" x14ac:dyDescent="0.25">
      <c r="B533" s="2"/>
      <c r="E533" s="1"/>
    </row>
    <row r="534" spans="2:5" x14ac:dyDescent="0.25">
      <c r="B534" s="2"/>
      <c r="E534" s="1"/>
    </row>
    <row r="535" spans="2:5" x14ac:dyDescent="0.25">
      <c r="B535" s="2"/>
      <c r="E535" s="1"/>
    </row>
    <row r="536" spans="2:5" x14ac:dyDescent="0.25">
      <c r="B536" s="2"/>
      <c r="E536" s="1"/>
    </row>
    <row r="537" spans="2:5" x14ac:dyDescent="0.25">
      <c r="B537" s="2"/>
      <c r="E537" s="1"/>
    </row>
    <row r="538" spans="2:5" x14ac:dyDescent="0.25">
      <c r="B538" s="2"/>
      <c r="E538" s="1"/>
    </row>
    <row r="539" spans="2:5" x14ac:dyDescent="0.25">
      <c r="B539" s="2"/>
      <c r="E539" s="1"/>
    </row>
    <row r="540" spans="2:5" x14ac:dyDescent="0.25">
      <c r="B540" s="2"/>
      <c r="E540" s="1"/>
    </row>
    <row r="541" spans="2:5" x14ac:dyDescent="0.25">
      <c r="B541" s="2"/>
      <c r="E541" s="1"/>
    </row>
    <row r="542" spans="2:5" x14ac:dyDescent="0.25">
      <c r="B542" s="2"/>
      <c r="E542" s="1"/>
    </row>
    <row r="543" spans="2:5" x14ac:dyDescent="0.25">
      <c r="B543" s="2"/>
      <c r="E543" s="1"/>
    </row>
    <row r="544" spans="2:5" x14ac:dyDescent="0.25">
      <c r="B544" s="2"/>
      <c r="E544" s="1"/>
    </row>
    <row r="545" spans="2:5" x14ac:dyDescent="0.25">
      <c r="B545" s="2"/>
      <c r="E545" s="1"/>
    </row>
    <row r="546" spans="2:5" x14ac:dyDescent="0.25">
      <c r="B546" s="2"/>
      <c r="E546" s="1"/>
    </row>
    <row r="547" spans="2:5" x14ac:dyDescent="0.25">
      <c r="B547" s="2"/>
      <c r="E547" s="1"/>
    </row>
    <row r="548" spans="2:5" x14ac:dyDescent="0.25">
      <c r="B548" s="2"/>
      <c r="E548" s="1"/>
    </row>
    <row r="549" spans="2:5" x14ac:dyDescent="0.25">
      <c r="B549" s="2"/>
      <c r="E549" s="1"/>
    </row>
    <row r="550" spans="2:5" x14ac:dyDescent="0.25">
      <c r="B550" s="2"/>
      <c r="E550" s="1"/>
    </row>
    <row r="551" spans="2:5" x14ac:dyDescent="0.25">
      <c r="B551" s="2"/>
      <c r="E551" s="1"/>
    </row>
    <row r="552" spans="2:5" x14ac:dyDescent="0.25">
      <c r="B552" s="2"/>
      <c r="E552" s="1"/>
    </row>
    <row r="553" spans="2:5" x14ac:dyDescent="0.25">
      <c r="B553" s="2"/>
      <c r="E553" s="1"/>
    </row>
    <row r="554" spans="2:5" x14ac:dyDescent="0.25">
      <c r="B554" s="2"/>
      <c r="E554" s="1"/>
    </row>
    <row r="555" spans="2:5" x14ac:dyDescent="0.25">
      <c r="B555" s="2"/>
      <c r="E555" s="1"/>
    </row>
    <row r="556" spans="2:5" x14ac:dyDescent="0.25">
      <c r="B556" s="2"/>
      <c r="E556" s="1"/>
    </row>
    <row r="557" spans="2:5" x14ac:dyDescent="0.25">
      <c r="B557" s="2"/>
      <c r="E557" s="1"/>
    </row>
    <row r="558" spans="2:5" x14ac:dyDescent="0.25">
      <c r="B558" s="2"/>
      <c r="E558" s="1"/>
    </row>
    <row r="559" spans="2:5" x14ac:dyDescent="0.25">
      <c r="B559" s="2"/>
      <c r="E559" s="1"/>
    </row>
    <row r="560" spans="2:5" x14ac:dyDescent="0.25">
      <c r="B560" s="2"/>
      <c r="E560" s="1"/>
    </row>
    <row r="561" spans="2:5" x14ac:dyDescent="0.25">
      <c r="B561" s="2"/>
      <c r="E561" s="1"/>
    </row>
    <row r="562" spans="2:5" x14ac:dyDescent="0.25">
      <c r="B562" s="2"/>
      <c r="E562" s="1"/>
    </row>
    <row r="563" spans="2:5" x14ac:dyDescent="0.25">
      <c r="B563" s="2"/>
      <c r="E563" s="1"/>
    </row>
    <row r="564" spans="2:5" x14ac:dyDescent="0.25">
      <c r="B564" s="2"/>
      <c r="E564" s="1"/>
    </row>
    <row r="565" spans="2:5" x14ac:dyDescent="0.25">
      <c r="B565" s="2"/>
      <c r="E565" s="1"/>
    </row>
    <row r="566" spans="2:5" x14ac:dyDescent="0.25">
      <c r="B566" s="2"/>
      <c r="E566" s="1"/>
    </row>
    <row r="567" spans="2:5" x14ac:dyDescent="0.25">
      <c r="B567" s="2"/>
      <c r="E567" s="1"/>
    </row>
    <row r="568" spans="2:5" x14ac:dyDescent="0.25">
      <c r="B568" s="2"/>
      <c r="E568" s="1"/>
    </row>
    <row r="569" spans="2:5" x14ac:dyDescent="0.25">
      <c r="B569" s="2"/>
      <c r="E569" s="1"/>
    </row>
    <row r="570" spans="2:5" x14ac:dyDescent="0.25">
      <c r="B570" s="2"/>
      <c r="E570" s="1"/>
    </row>
    <row r="571" spans="2:5" x14ac:dyDescent="0.25">
      <c r="B571" s="2"/>
      <c r="E571" s="1"/>
    </row>
    <row r="572" spans="2:5" x14ac:dyDescent="0.25">
      <c r="B572" s="2"/>
      <c r="E572" s="1"/>
    </row>
    <row r="573" spans="2:5" x14ac:dyDescent="0.25">
      <c r="B573" s="2"/>
      <c r="E573" s="1"/>
    </row>
    <row r="574" spans="2:5" x14ac:dyDescent="0.25">
      <c r="B574" s="2"/>
      <c r="E574" s="1"/>
    </row>
    <row r="575" spans="2:5" x14ac:dyDescent="0.25">
      <c r="B575" s="2"/>
      <c r="E575" s="1"/>
    </row>
    <row r="576" spans="2:5" x14ac:dyDescent="0.25">
      <c r="B576" s="2"/>
      <c r="E576" s="1"/>
    </row>
    <row r="577" spans="2:5" x14ac:dyDescent="0.25">
      <c r="B577" s="2"/>
      <c r="E577" s="1"/>
    </row>
    <row r="578" spans="2:5" x14ac:dyDescent="0.25">
      <c r="B578" s="2"/>
      <c r="E578" s="1"/>
    </row>
    <row r="579" spans="2:5" x14ac:dyDescent="0.25">
      <c r="B579" s="2"/>
      <c r="E579" s="1"/>
    </row>
    <row r="580" spans="2:5" x14ac:dyDescent="0.25">
      <c r="B580" s="2"/>
      <c r="E580" s="1"/>
    </row>
    <row r="581" spans="2:5" x14ac:dyDescent="0.25">
      <c r="B581" s="2"/>
      <c r="E581" s="1"/>
    </row>
    <row r="582" spans="2:5" x14ac:dyDescent="0.25">
      <c r="B582" s="2"/>
      <c r="E582" s="1"/>
    </row>
    <row r="583" spans="2:5" x14ac:dyDescent="0.25">
      <c r="B583" s="2"/>
      <c r="E583" s="1"/>
    </row>
    <row r="584" spans="2:5" x14ac:dyDescent="0.25">
      <c r="B584" s="2"/>
      <c r="E584" s="1"/>
    </row>
    <row r="585" spans="2:5" x14ac:dyDescent="0.25">
      <c r="B585" s="2"/>
      <c r="E585" s="1"/>
    </row>
    <row r="586" spans="2:5" x14ac:dyDescent="0.25">
      <c r="B586" s="2"/>
      <c r="E586" s="1"/>
    </row>
    <row r="587" spans="2:5" x14ac:dyDescent="0.25">
      <c r="B587" s="2"/>
      <c r="E587" s="1"/>
    </row>
    <row r="588" spans="2:5" x14ac:dyDescent="0.25">
      <c r="B588" s="2"/>
      <c r="E588" s="1"/>
    </row>
    <row r="589" spans="2:5" x14ac:dyDescent="0.25">
      <c r="B589" s="2"/>
      <c r="E589" s="1"/>
    </row>
    <row r="590" spans="2:5" x14ac:dyDescent="0.25">
      <c r="B590" s="2"/>
      <c r="E590" s="1"/>
    </row>
    <row r="591" spans="2:5" x14ac:dyDescent="0.25">
      <c r="B591" s="2"/>
      <c r="E591" s="1"/>
    </row>
    <row r="592" spans="2:5" x14ac:dyDescent="0.25">
      <c r="B592" s="2"/>
      <c r="E592" s="1"/>
    </row>
    <row r="593" spans="2:5" x14ac:dyDescent="0.25">
      <c r="B593" s="2"/>
      <c r="E593" s="1"/>
    </row>
    <row r="594" spans="2:5" x14ac:dyDescent="0.25">
      <c r="B594" s="2"/>
      <c r="E594" s="1"/>
    </row>
    <row r="595" spans="2:5" x14ac:dyDescent="0.25">
      <c r="B595" s="2"/>
      <c r="E595" s="1"/>
    </row>
    <row r="596" spans="2:5" x14ac:dyDescent="0.25">
      <c r="B596" s="2"/>
      <c r="E596" s="1"/>
    </row>
    <row r="597" spans="2:5" x14ac:dyDescent="0.25">
      <c r="B597" s="2"/>
      <c r="E597" s="1"/>
    </row>
    <row r="598" spans="2:5" x14ac:dyDescent="0.25">
      <c r="B598" s="2"/>
      <c r="E598" s="1"/>
    </row>
    <row r="599" spans="2:5" x14ac:dyDescent="0.25">
      <c r="B599" s="2"/>
      <c r="E599" s="1"/>
    </row>
    <row r="600" spans="2:5" x14ac:dyDescent="0.25">
      <c r="B600" s="2"/>
      <c r="E600" s="1"/>
    </row>
    <row r="601" spans="2:5" x14ac:dyDescent="0.25">
      <c r="B601" s="2"/>
      <c r="E601" s="1"/>
    </row>
    <row r="602" spans="2:5" x14ac:dyDescent="0.25">
      <c r="B602" s="2"/>
      <c r="E602" s="1"/>
    </row>
    <row r="603" spans="2:5" x14ac:dyDescent="0.25">
      <c r="B603" s="2"/>
      <c r="E603" s="1"/>
    </row>
    <row r="604" spans="2:5" x14ac:dyDescent="0.25">
      <c r="B604" s="2"/>
      <c r="E604" s="1"/>
    </row>
    <row r="605" spans="2:5" x14ac:dyDescent="0.25">
      <c r="B605" s="2"/>
      <c r="E605" s="1"/>
    </row>
    <row r="606" spans="2:5" x14ac:dyDescent="0.25">
      <c r="B606" s="2"/>
      <c r="E606" s="1"/>
    </row>
    <row r="607" spans="2:5" x14ac:dyDescent="0.25">
      <c r="B607" s="2"/>
      <c r="E607" s="1"/>
    </row>
    <row r="608" spans="2:5" x14ac:dyDescent="0.25">
      <c r="B608" s="2"/>
      <c r="E608" s="1"/>
    </row>
    <row r="609" spans="2:5" x14ac:dyDescent="0.25">
      <c r="B609" s="2"/>
      <c r="E609" s="1"/>
    </row>
    <row r="610" spans="2:5" x14ac:dyDescent="0.25">
      <c r="B610" s="2"/>
      <c r="E610" s="1"/>
    </row>
    <row r="611" spans="2:5" x14ac:dyDescent="0.25">
      <c r="B611" s="2"/>
      <c r="E611" s="1"/>
    </row>
    <row r="612" spans="2:5" x14ac:dyDescent="0.25">
      <c r="B612" s="2"/>
      <c r="E612" s="1"/>
    </row>
    <row r="613" spans="2:5" x14ac:dyDescent="0.25">
      <c r="B613" s="2"/>
      <c r="E613" s="1"/>
    </row>
    <row r="614" spans="2:5" x14ac:dyDescent="0.25">
      <c r="B614" s="2"/>
      <c r="E614" s="1"/>
    </row>
    <row r="615" spans="2:5" x14ac:dyDescent="0.25">
      <c r="B615" s="2"/>
      <c r="E615" s="1"/>
    </row>
    <row r="616" spans="2:5" x14ac:dyDescent="0.25">
      <c r="B616" s="2"/>
      <c r="E616" s="1"/>
    </row>
    <row r="617" spans="2:5" x14ac:dyDescent="0.25">
      <c r="B617" s="2"/>
      <c r="E617" s="1"/>
    </row>
    <row r="618" spans="2:5" x14ac:dyDescent="0.25">
      <c r="B618" s="2"/>
      <c r="E618" s="1"/>
    </row>
    <row r="619" spans="2:5" x14ac:dyDescent="0.25">
      <c r="B619" s="2"/>
      <c r="E619" s="1"/>
    </row>
    <row r="620" spans="2:5" x14ac:dyDescent="0.25">
      <c r="B620" s="2"/>
      <c r="E620" s="1"/>
    </row>
    <row r="621" spans="2:5" x14ac:dyDescent="0.25">
      <c r="B621" s="2"/>
      <c r="E621" s="1"/>
    </row>
    <row r="622" spans="2:5" x14ac:dyDescent="0.25">
      <c r="B622" s="2"/>
      <c r="E622" s="1"/>
    </row>
    <row r="623" spans="2:5" x14ac:dyDescent="0.25">
      <c r="B623" s="2"/>
      <c r="E623" s="1"/>
    </row>
    <row r="624" spans="2:5" x14ac:dyDescent="0.25">
      <c r="B624" s="2"/>
      <c r="E624" s="1"/>
    </row>
    <row r="625" spans="2:5" x14ac:dyDescent="0.25">
      <c r="B625" s="2"/>
      <c r="E625" s="1"/>
    </row>
    <row r="626" spans="2:5" x14ac:dyDescent="0.25">
      <c r="B626" s="2"/>
      <c r="E626" s="1"/>
    </row>
    <row r="627" spans="2:5" x14ac:dyDescent="0.25">
      <c r="B627" s="2"/>
      <c r="E627" s="1"/>
    </row>
    <row r="628" spans="2:5" x14ac:dyDescent="0.25">
      <c r="B628" s="2"/>
      <c r="E628" s="1"/>
    </row>
    <row r="629" spans="2:5" x14ac:dyDescent="0.25">
      <c r="B629" s="2"/>
      <c r="E629" s="1"/>
    </row>
    <row r="630" spans="2:5" x14ac:dyDescent="0.25">
      <c r="B630" s="2"/>
      <c r="E630" s="1"/>
    </row>
    <row r="631" spans="2:5" x14ac:dyDescent="0.25">
      <c r="B631" s="2"/>
      <c r="E631" s="1"/>
    </row>
    <row r="632" spans="2:5" x14ac:dyDescent="0.25">
      <c r="B632" s="2"/>
      <c r="E632" s="1"/>
    </row>
    <row r="633" spans="2:5" x14ac:dyDescent="0.25">
      <c r="B633" s="2"/>
      <c r="E633" s="1"/>
    </row>
    <row r="634" spans="2:5" x14ac:dyDescent="0.25">
      <c r="B634" s="2"/>
      <c r="E634" s="1"/>
    </row>
    <row r="635" spans="2:5" x14ac:dyDescent="0.25">
      <c r="B635" s="2"/>
      <c r="E635" s="1"/>
    </row>
    <row r="636" spans="2:5" x14ac:dyDescent="0.25">
      <c r="B636" s="2"/>
      <c r="E636" s="1"/>
    </row>
    <row r="637" spans="2:5" x14ac:dyDescent="0.25">
      <c r="B637" s="2"/>
      <c r="E637" s="1"/>
    </row>
    <row r="638" spans="2:5" x14ac:dyDescent="0.25">
      <c r="B638" s="2"/>
      <c r="E638" s="1"/>
    </row>
    <row r="639" spans="2:5" x14ac:dyDescent="0.25">
      <c r="B639" s="2"/>
      <c r="E639" s="1"/>
    </row>
    <row r="640" spans="2:5" x14ac:dyDescent="0.25">
      <c r="B640" s="2"/>
      <c r="E640" s="1"/>
    </row>
    <row r="641" spans="2:5" x14ac:dyDescent="0.25">
      <c r="B641" s="2"/>
      <c r="E641" s="1"/>
    </row>
    <row r="642" spans="2:5" x14ac:dyDescent="0.25">
      <c r="B642" s="2"/>
      <c r="E642" s="1"/>
    </row>
    <row r="643" spans="2:5" x14ac:dyDescent="0.25">
      <c r="B643" s="2"/>
      <c r="E643" s="1"/>
    </row>
    <row r="644" spans="2:5" x14ac:dyDescent="0.25">
      <c r="B644" s="2"/>
      <c r="E644" s="1"/>
    </row>
    <row r="645" spans="2:5" x14ac:dyDescent="0.25">
      <c r="B645" s="2"/>
      <c r="E645" s="1"/>
    </row>
    <row r="646" spans="2:5" x14ac:dyDescent="0.25">
      <c r="B646" s="2"/>
      <c r="E646" s="1"/>
    </row>
    <row r="647" spans="2:5" x14ac:dyDescent="0.25">
      <c r="B647" s="2"/>
      <c r="E647" s="1"/>
    </row>
    <row r="648" spans="2:5" x14ac:dyDescent="0.25">
      <c r="B648" s="2"/>
      <c r="E648" s="1"/>
    </row>
    <row r="649" spans="2:5" x14ac:dyDescent="0.25">
      <c r="B649" s="2"/>
      <c r="E649" s="1"/>
    </row>
    <row r="650" spans="2:5" x14ac:dyDescent="0.25">
      <c r="B650" s="2"/>
      <c r="E650" s="1"/>
    </row>
    <row r="651" spans="2:5" x14ac:dyDescent="0.25">
      <c r="B651" s="2"/>
      <c r="E651" s="1"/>
    </row>
    <row r="652" spans="2:5" x14ac:dyDescent="0.25">
      <c r="B652" s="2"/>
      <c r="E652" s="1"/>
    </row>
    <row r="653" spans="2:5" x14ac:dyDescent="0.25">
      <c r="B653" s="2"/>
      <c r="E653" s="1"/>
    </row>
    <row r="654" spans="2:5" x14ac:dyDescent="0.25">
      <c r="B654" s="2"/>
      <c r="E654" s="1"/>
    </row>
    <row r="655" spans="2:5" x14ac:dyDescent="0.25">
      <c r="B655" s="2"/>
      <c r="E655" s="1"/>
    </row>
    <row r="656" spans="2:5" x14ac:dyDescent="0.25">
      <c r="B656" s="2"/>
      <c r="E656" s="1"/>
    </row>
    <row r="657" spans="2:5" x14ac:dyDescent="0.25">
      <c r="B657" s="2"/>
      <c r="E657" s="1"/>
    </row>
    <row r="658" spans="2:5" x14ac:dyDescent="0.25">
      <c r="B658" s="2"/>
      <c r="E658" s="1"/>
    </row>
    <row r="659" spans="2:5" x14ac:dyDescent="0.25">
      <c r="B659" s="2"/>
      <c r="E659" s="1"/>
    </row>
    <row r="660" spans="2:5" x14ac:dyDescent="0.25">
      <c r="B660" s="2"/>
      <c r="E660" s="1"/>
    </row>
    <row r="661" spans="2:5" x14ac:dyDescent="0.25">
      <c r="B661" s="2"/>
      <c r="E661" s="1"/>
    </row>
    <row r="662" spans="2:5" x14ac:dyDescent="0.25">
      <c r="B662" s="2"/>
      <c r="E662" s="1"/>
    </row>
    <row r="663" spans="2:5" x14ac:dyDescent="0.25">
      <c r="B663" s="2"/>
      <c r="E663" s="1"/>
    </row>
    <row r="664" spans="2:5" x14ac:dyDescent="0.25">
      <c r="B664" s="2"/>
      <c r="E664" s="1"/>
    </row>
    <row r="665" spans="2:5" x14ac:dyDescent="0.25">
      <c r="B665" s="2"/>
      <c r="E665" s="1"/>
    </row>
    <row r="666" spans="2:5" x14ac:dyDescent="0.25">
      <c r="B666" s="2"/>
      <c r="E666" s="1"/>
    </row>
    <row r="667" spans="2:5" x14ac:dyDescent="0.25">
      <c r="B667" s="2"/>
      <c r="E667" s="1"/>
    </row>
    <row r="668" spans="2:5" x14ac:dyDescent="0.25">
      <c r="B668" s="2"/>
      <c r="E668" s="1"/>
    </row>
    <row r="669" spans="2:5" x14ac:dyDescent="0.25">
      <c r="B669" s="2"/>
      <c r="E669" s="1"/>
    </row>
    <row r="670" spans="2:5" x14ac:dyDescent="0.25">
      <c r="B670" s="2"/>
      <c r="E670" s="1"/>
    </row>
    <row r="671" spans="2:5" x14ac:dyDescent="0.25">
      <c r="B671" s="2"/>
      <c r="E671" s="1"/>
    </row>
    <row r="672" spans="2:5" x14ac:dyDescent="0.25">
      <c r="B672" s="2"/>
      <c r="E672" s="1"/>
    </row>
    <row r="673" spans="2:5" x14ac:dyDescent="0.25">
      <c r="B673" s="2"/>
      <c r="E673" s="1"/>
    </row>
    <row r="674" spans="2:5" x14ac:dyDescent="0.25">
      <c r="B674" s="2"/>
      <c r="E674" s="1"/>
    </row>
    <row r="675" spans="2:5" x14ac:dyDescent="0.25">
      <c r="B675" s="2"/>
      <c r="E675" s="1"/>
    </row>
    <row r="676" spans="2:5" x14ac:dyDescent="0.25">
      <c r="B676" s="2"/>
      <c r="E676" s="1"/>
    </row>
    <row r="677" spans="2:5" x14ac:dyDescent="0.25">
      <c r="B677" s="2"/>
      <c r="E677" s="1"/>
    </row>
    <row r="678" spans="2:5" x14ac:dyDescent="0.25">
      <c r="B678" s="2"/>
      <c r="E678" s="1"/>
    </row>
    <row r="679" spans="2:5" x14ac:dyDescent="0.25">
      <c r="B679" s="2"/>
      <c r="E679" s="1"/>
    </row>
    <row r="680" spans="2:5" x14ac:dyDescent="0.25">
      <c r="B680" s="2"/>
      <c r="E680" s="1"/>
    </row>
    <row r="681" spans="2:5" x14ac:dyDescent="0.25">
      <c r="B681" s="2"/>
      <c r="E681" s="1"/>
    </row>
    <row r="682" spans="2:5" x14ac:dyDescent="0.25">
      <c r="B682" s="2"/>
      <c r="E682" s="1"/>
    </row>
    <row r="683" spans="2:5" x14ac:dyDescent="0.25">
      <c r="B683" s="2"/>
      <c r="E683" s="1"/>
    </row>
    <row r="684" spans="2:5" x14ac:dyDescent="0.25">
      <c r="B684" s="2"/>
      <c r="E684" s="1"/>
    </row>
    <row r="685" spans="2:5" x14ac:dyDescent="0.25">
      <c r="B685" s="2"/>
      <c r="E685" s="1"/>
    </row>
    <row r="686" spans="2:5" x14ac:dyDescent="0.25">
      <c r="B686" s="2"/>
      <c r="E686" s="1"/>
    </row>
    <row r="687" spans="2:5" x14ac:dyDescent="0.25">
      <c r="B687" s="2"/>
      <c r="E687" s="1"/>
    </row>
    <row r="688" spans="2:5" x14ac:dyDescent="0.25">
      <c r="B688" s="2"/>
      <c r="E688" s="1"/>
    </row>
    <row r="689" spans="2:5" x14ac:dyDescent="0.25">
      <c r="B689" s="2"/>
      <c r="E689" s="1"/>
    </row>
    <row r="690" spans="2:5" x14ac:dyDescent="0.25">
      <c r="B690" s="2"/>
      <c r="E690" s="1"/>
    </row>
    <row r="691" spans="2:5" x14ac:dyDescent="0.25">
      <c r="B691" s="2"/>
      <c r="E691" s="1"/>
    </row>
    <row r="692" spans="2:5" x14ac:dyDescent="0.25">
      <c r="B692" s="2"/>
      <c r="E692" s="1"/>
    </row>
    <row r="693" spans="2:5" x14ac:dyDescent="0.25">
      <c r="B693" s="2"/>
      <c r="E693" s="1"/>
    </row>
    <row r="694" spans="2:5" x14ac:dyDescent="0.25">
      <c r="B694" s="2"/>
      <c r="E694" s="1"/>
    </row>
    <row r="695" spans="2:5" x14ac:dyDescent="0.25">
      <c r="B695" s="2"/>
      <c r="E695" s="1"/>
    </row>
    <row r="696" spans="2:5" x14ac:dyDescent="0.25">
      <c r="B696" s="2"/>
      <c r="E696" s="1"/>
    </row>
    <row r="697" spans="2:5" x14ac:dyDescent="0.25">
      <c r="B697" s="2"/>
      <c r="E697" s="1"/>
    </row>
    <row r="698" spans="2:5" x14ac:dyDescent="0.25">
      <c r="B698" s="2"/>
      <c r="E698" s="1"/>
    </row>
    <row r="699" spans="2:5" x14ac:dyDescent="0.25">
      <c r="B699" s="2"/>
      <c r="E699" s="1"/>
    </row>
    <row r="700" spans="2:5" x14ac:dyDescent="0.25">
      <c r="B700" s="2"/>
      <c r="E700" s="1"/>
    </row>
    <row r="701" spans="2:5" x14ac:dyDescent="0.25">
      <c r="B701" s="2"/>
      <c r="E701" s="1"/>
    </row>
    <row r="702" spans="2:5" x14ac:dyDescent="0.25">
      <c r="B702" s="2"/>
      <c r="E702" s="1"/>
    </row>
    <row r="703" spans="2:5" x14ac:dyDescent="0.25">
      <c r="B703" s="2"/>
      <c r="E703" s="1"/>
    </row>
    <row r="704" spans="2:5" x14ac:dyDescent="0.25">
      <c r="B704" s="2"/>
      <c r="E704" s="1"/>
    </row>
    <row r="705" spans="2:5" x14ac:dyDescent="0.25">
      <c r="B705" s="2"/>
      <c r="E705" s="1"/>
    </row>
    <row r="706" spans="2:5" x14ac:dyDescent="0.25">
      <c r="B706" s="2"/>
      <c r="E706" s="1"/>
    </row>
    <row r="707" spans="2:5" x14ac:dyDescent="0.25">
      <c r="B707" s="2"/>
      <c r="E707" s="1"/>
    </row>
    <row r="708" spans="2:5" x14ac:dyDescent="0.25">
      <c r="B708" s="2"/>
      <c r="E708" s="1"/>
    </row>
    <row r="709" spans="2:5" x14ac:dyDescent="0.25">
      <c r="B709" s="2"/>
      <c r="E709" s="1"/>
    </row>
    <row r="710" spans="2:5" x14ac:dyDescent="0.25">
      <c r="B710" s="2"/>
      <c r="E710" s="1"/>
    </row>
    <row r="711" spans="2:5" x14ac:dyDescent="0.25">
      <c r="B711" s="2"/>
      <c r="E711" s="1"/>
    </row>
    <row r="712" spans="2:5" x14ac:dyDescent="0.25">
      <c r="B712" s="2"/>
      <c r="E712" s="1"/>
    </row>
    <row r="713" spans="2:5" x14ac:dyDescent="0.25">
      <c r="B713" s="2"/>
      <c r="E713" s="1"/>
    </row>
    <row r="714" spans="2:5" x14ac:dyDescent="0.25">
      <c r="B714" s="2"/>
      <c r="E714" s="1"/>
    </row>
    <row r="715" spans="2:5" x14ac:dyDescent="0.25">
      <c r="B715" s="2"/>
      <c r="E715" s="1"/>
    </row>
    <row r="716" spans="2:5" x14ac:dyDescent="0.25">
      <c r="B716" s="2"/>
      <c r="E716" s="1"/>
    </row>
    <row r="717" spans="2:5" x14ac:dyDescent="0.25">
      <c r="B717" s="2"/>
      <c r="E717" s="1"/>
    </row>
    <row r="718" spans="2:5" x14ac:dyDescent="0.25">
      <c r="B718" s="2"/>
      <c r="E718" s="1"/>
    </row>
    <row r="719" spans="2:5" x14ac:dyDescent="0.25">
      <c r="B719" s="2"/>
      <c r="E719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93"/>
  <sheetViews>
    <sheetView topLeftCell="L1" workbookViewId="0">
      <selection activeCell="W25" sqref="W25"/>
    </sheetView>
  </sheetViews>
  <sheetFormatPr defaultRowHeight="15" x14ac:dyDescent="0.25"/>
  <cols>
    <col min="5" max="5" width="9.5703125" bestFit="1" customWidth="1"/>
    <col min="10" max="11" width="10.7109375" bestFit="1" customWidth="1"/>
  </cols>
  <sheetData>
    <row r="2" spans="4:11" ht="14.45" x14ac:dyDescent="0.3">
      <c r="D2" t="s">
        <v>10</v>
      </c>
      <c r="E2" t="s">
        <v>0</v>
      </c>
      <c r="F2" t="s">
        <v>0</v>
      </c>
      <c r="G2" t="s">
        <v>0</v>
      </c>
      <c r="H2" t="s">
        <v>12</v>
      </c>
      <c r="I2" t="s">
        <v>12</v>
      </c>
      <c r="J2" t="s">
        <v>12</v>
      </c>
      <c r="K2" t="s">
        <v>12</v>
      </c>
    </row>
    <row r="3" spans="4:11" ht="21" x14ac:dyDescent="0.35">
      <c r="D3" t="s">
        <v>11</v>
      </c>
      <c r="E3" t="s">
        <v>4</v>
      </c>
      <c r="G3" t="s">
        <v>2</v>
      </c>
      <c r="H3" t="s">
        <v>13</v>
      </c>
      <c r="I3" t="s">
        <v>14</v>
      </c>
      <c r="J3" t="s">
        <v>14</v>
      </c>
      <c r="K3" s="4" t="s">
        <v>15</v>
      </c>
    </row>
    <row r="4" spans="4:11" ht="14.45" x14ac:dyDescent="0.3">
      <c r="D4">
        <v>10.199999999999999</v>
      </c>
      <c r="E4" s="1">
        <f>F4</f>
        <v>40.800000000000004</v>
      </c>
      <c r="F4">
        <f>G4*1000</f>
        <v>40.800000000000004</v>
      </c>
      <c r="G4">
        <v>4.0800000000000003E-2</v>
      </c>
      <c r="H4">
        <v>2.23</v>
      </c>
      <c r="I4" s="1">
        <f>(J4+J5+J6+J7+J8+J9+J10+J11+J12)/9</f>
        <v>2725.5555555555557</v>
      </c>
      <c r="J4">
        <f>H4*1000</f>
        <v>2230</v>
      </c>
      <c r="K4">
        <f>D4*F4</f>
        <v>416.16</v>
      </c>
    </row>
    <row r="5" spans="4:11" ht="14.45" x14ac:dyDescent="0.3">
      <c r="D5">
        <v>12.6</v>
      </c>
      <c r="E5" s="1">
        <f t="shared" ref="E5:E10" si="0">F5</f>
        <v>36.5</v>
      </c>
      <c r="F5">
        <f t="shared" ref="F5:F50" si="1">G5*1000</f>
        <v>36.5</v>
      </c>
      <c r="G5">
        <v>3.6499999999999998E-2</v>
      </c>
      <c r="H5">
        <v>2.46</v>
      </c>
      <c r="I5" s="1">
        <f t="shared" ref="I5:I21" si="2">(J5+J6+J7+J8+J9+J10+J11+J12+J13)/9</f>
        <v>2722.2222222222222</v>
      </c>
      <c r="J5">
        <f t="shared" ref="J5:J50" si="3">H5*1000</f>
        <v>2460</v>
      </c>
      <c r="K5">
        <f t="shared" ref="K5:K50" si="4">D5*F5</f>
        <v>459.9</v>
      </c>
    </row>
    <row r="6" spans="4:11" ht="14.45" x14ac:dyDescent="0.3">
      <c r="D6">
        <v>14.9</v>
      </c>
      <c r="E6" s="1">
        <f t="shared" si="0"/>
        <v>24.8</v>
      </c>
      <c r="F6">
        <f t="shared" si="1"/>
        <v>24.8</v>
      </c>
      <c r="G6">
        <v>2.4799999999999999E-2</v>
      </c>
      <c r="H6">
        <v>1.42</v>
      </c>
      <c r="I6" s="1">
        <f t="shared" si="2"/>
        <v>2705.5555555555557</v>
      </c>
      <c r="J6">
        <f t="shared" si="3"/>
        <v>1420</v>
      </c>
      <c r="K6">
        <f t="shared" si="4"/>
        <v>369.52000000000004</v>
      </c>
    </row>
    <row r="7" spans="4:11" ht="14.45" x14ac:dyDescent="0.3">
      <c r="D7">
        <v>17.3</v>
      </c>
      <c r="E7" s="1">
        <f t="shared" si="0"/>
        <v>18.399999999999999</v>
      </c>
      <c r="F7">
        <f t="shared" si="1"/>
        <v>18.399999999999999</v>
      </c>
      <c r="G7">
        <v>1.84E-2</v>
      </c>
      <c r="H7">
        <v>2.67</v>
      </c>
      <c r="I7" s="1">
        <f t="shared" si="2"/>
        <v>2875.5555555555557</v>
      </c>
      <c r="J7">
        <f t="shared" si="3"/>
        <v>2670</v>
      </c>
      <c r="K7">
        <f t="shared" si="4"/>
        <v>318.32</v>
      </c>
    </row>
    <row r="8" spans="4:11" ht="14.45" x14ac:dyDescent="0.3">
      <c r="D8">
        <v>19.7</v>
      </c>
      <c r="E8" s="1">
        <f t="shared" si="0"/>
        <v>21.4</v>
      </c>
      <c r="F8">
        <f t="shared" si="1"/>
        <v>21.4</v>
      </c>
      <c r="G8">
        <v>2.1399999999999999E-2</v>
      </c>
      <c r="H8">
        <v>3.79</v>
      </c>
      <c r="I8" s="1">
        <f t="shared" si="2"/>
        <v>2712.2222222222222</v>
      </c>
      <c r="J8">
        <f t="shared" si="3"/>
        <v>3790</v>
      </c>
      <c r="K8">
        <f t="shared" si="4"/>
        <v>421.58</v>
      </c>
    </row>
    <row r="9" spans="4:11" ht="14.45" x14ac:dyDescent="0.3">
      <c r="D9">
        <v>22.1</v>
      </c>
      <c r="E9" s="1">
        <f>F9</f>
        <v>15.7</v>
      </c>
      <c r="F9">
        <f t="shared" si="1"/>
        <v>15.7</v>
      </c>
      <c r="G9">
        <v>1.5699999999999999E-2</v>
      </c>
      <c r="H9">
        <v>2.0099999999999998</v>
      </c>
      <c r="I9" s="1">
        <f t="shared" si="2"/>
        <v>2510</v>
      </c>
      <c r="J9">
        <f t="shared" si="3"/>
        <v>2009.9999999999998</v>
      </c>
      <c r="K9">
        <f t="shared" si="4"/>
        <v>346.97</v>
      </c>
    </row>
    <row r="10" spans="4:11" ht="14.45" x14ac:dyDescent="0.3">
      <c r="D10">
        <v>24.5</v>
      </c>
      <c r="E10" s="1">
        <f t="shared" si="0"/>
        <v>13.100000000000001</v>
      </c>
      <c r="F10">
        <f t="shared" si="1"/>
        <v>13.100000000000001</v>
      </c>
      <c r="G10">
        <v>1.3100000000000001E-2</v>
      </c>
      <c r="H10">
        <v>2.48</v>
      </c>
      <c r="I10" s="1">
        <f t="shared" si="2"/>
        <v>2484.4444444444443</v>
      </c>
      <c r="J10">
        <f t="shared" si="3"/>
        <v>2480</v>
      </c>
      <c r="K10">
        <f t="shared" si="4"/>
        <v>320.95000000000005</v>
      </c>
    </row>
    <row r="11" spans="4:11" ht="14.45" x14ac:dyDescent="0.3">
      <c r="D11">
        <v>26.9</v>
      </c>
      <c r="E11" s="1">
        <f t="shared" ref="E11:E50" si="5">(F8+F9+F10+F11+F12+F13)/6</f>
        <v>13.843333333333334</v>
      </c>
      <c r="F11">
        <f t="shared" si="1"/>
        <v>13.700000000000001</v>
      </c>
      <c r="G11">
        <v>1.37E-2</v>
      </c>
      <c r="H11">
        <v>3.42</v>
      </c>
      <c r="I11" s="1">
        <f>(J11+J12+J13+J14+J15+J16+J17+J18+J19)/9</f>
        <v>2438.8888888888887</v>
      </c>
      <c r="J11">
        <f t="shared" si="3"/>
        <v>3420</v>
      </c>
      <c r="K11">
        <f t="shared" si="4"/>
        <v>368.53000000000003</v>
      </c>
    </row>
    <row r="12" spans="4:11" ht="14.45" x14ac:dyDescent="0.3">
      <c r="D12">
        <v>29.3</v>
      </c>
      <c r="E12" s="1">
        <f t="shared" si="5"/>
        <v>11.416666666666666</v>
      </c>
      <c r="F12">
        <f t="shared" si="1"/>
        <v>10</v>
      </c>
      <c r="G12">
        <v>0.01</v>
      </c>
      <c r="H12">
        <v>4.05</v>
      </c>
      <c r="I12" s="1">
        <f t="shared" si="2"/>
        <v>2326.6666666666665</v>
      </c>
      <c r="J12">
        <f t="shared" si="3"/>
        <v>4050</v>
      </c>
      <c r="K12">
        <f t="shared" si="4"/>
        <v>293</v>
      </c>
    </row>
    <row r="13" spans="4:11" ht="14.45" x14ac:dyDescent="0.3">
      <c r="D13">
        <v>31.7</v>
      </c>
      <c r="E13" s="1">
        <f t="shared" si="5"/>
        <v>9.7916666666666696</v>
      </c>
      <c r="F13">
        <f t="shared" si="1"/>
        <v>9.16</v>
      </c>
      <c r="G13">
        <v>9.1599999999999997E-3</v>
      </c>
      <c r="H13">
        <v>2.2000000000000002</v>
      </c>
      <c r="I13" s="1">
        <f t="shared" si="2"/>
        <v>2026.6666666666667</v>
      </c>
      <c r="J13">
        <f t="shared" si="3"/>
        <v>2200</v>
      </c>
      <c r="K13">
        <f t="shared" si="4"/>
        <v>290.37200000000001</v>
      </c>
    </row>
    <row r="14" spans="4:11" ht="14.45" x14ac:dyDescent="0.3">
      <c r="D14">
        <v>34</v>
      </c>
      <c r="E14" s="1">
        <f t="shared" si="5"/>
        <v>8.9483333333333341</v>
      </c>
      <c r="F14">
        <f t="shared" si="1"/>
        <v>6.84</v>
      </c>
      <c r="G14">
        <v>6.8399999999999997E-3</v>
      </c>
      <c r="H14">
        <v>2.31</v>
      </c>
      <c r="I14" s="1">
        <f t="shared" si="2"/>
        <v>1990</v>
      </c>
      <c r="J14">
        <f t="shared" si="3"/>
        <v>2310</v>
      </c>
      <c r="K14">
        <f t="shared" si="4"/>
        <v>232.56</v>
      </c>
    </row>
    <row r="15" spans="4:11" ht="14.45" x14ac:dyDescent="0.3">
      <c r="D15">
        <v>36.4</v>
      </c>
      <c r="E15" s="1">
        <f t="shared" si="5"/>
        <v>8.0750000000000011</v>
      </c>
      <c r="F15">
        <f t="shared" si="1"/>
        <v>5.95</v>
      </c>
      <c r="G15">
        <v>5.9500000000000004E-3</v>
      </c>
      <c r="H15">
        <v>2.95</v>
      </c>
      <c r="I15" s="1">
        <f>(J15+J16+J17+J18+J19+J20+J21+J22+J23)/9</f>
        <v>1994.4444444444443</v>
      </c>
      <c r="J15">
        <f t="shared" si="3"/>
        <v>2950</v>
      </c>
      <c r="K15">
        <f t="shared" si="4"/>
        <v>216.57999999999998</v>
      </c>
    </row>
    <row r="16" spans="4:11" ht="14.45" x14ac:dyDescent="0.3">
      <c r="D16">
        <v>38.799999999999997</v>
      </c>
      <c r="E16" s="1">
        <f t="shared" si="5"/>
        <v>7.3449999999999998</v>
      </c>
      <c r="F16">
        <f t="shared" si="1"/>
        <v>8.0400000000000009</v>
      </c>
      <c r="G16">
        <v>8.0400000000000003E-3</v>
      </c>
      <c r="H16">
        <v>1.2</v>
      </c>
      <c r="I16" s="1">
        <f t="shared" si="2"/>
        <v>1877.7777777777778</v>
      </c>
      <c r="J16">
        <f t="shared" si="3"/>
        <v>1200</v>
      </c>
      <c r="K16">
        <f t="shared" si="4"/>
        <v>311.952</v>
      </c>
    </row>
    <row r="17" spans="4:13" ht="14.45" x14ac:dyDescent="0.3">
      <c r="D17">
        <v>41.2</v>
      </c>
      <c r="E17" s="1">
        <f t="shared" si="5"/>
        <v>7.0983333333333327</v>
      </c>
      <c r="F17">
        <f t="shared" si="1"/>
        <v>8.4600000000000009</v>
      </c>
      <c r="G17">
        <v>8.4600000000000005E-3</v>
      </c>
      <c r="H17">
        <v>1.97</v>
      </c>
      <c r="I17" s="1">
        <f t="shared" si="2"/>
        <v>1987.7777777777778</v>
      </c>
      <c r="J17">
        <f t="shared" si="3"/>
        <v>1970</v>
      </c>
      <c r="K17">
        <f t="shared" si="4"/>
        <v>348.55200000000008</v>
      </c>
    </row>
    <row r="18" spans="4:13" ht="14.45" x14ac:dyDescent="0.3">
      <c r="D18">
        <v>43.6</v>
      </c>
      <c r="E18" s="1">
        <f t="shared" si="5"/>
        <v>6.7166666666666677</v>
      </c>
      <c r="F18">
        <f t="shared" si="1"/>
        <v>5.62</v>
      </c>
      <c r="G18">
        <v>5.62E-3</v>
      </c>
      <c r="H18">
        <v>1.78</v>
      </c>
      <c r="I18" s="1">
        <f t="shared" si="2"/>
        <v>1931.1111111111111</v>
      </c>
      <c r="J18">
        <f t="shared" si="3"/>
        <v>1780</v>
      </c>
      <c r="K18">
        <f t="shared" si="4"/>
        <v>245.03200000000001</v>
      </c>
    </row>
    <row r="19" spans="4:13" ht="14.45" x14ac:dyDescent="0.3">
      <c r="D19">
        <v>46</v>
      </c>
      <c r="E19" s="1">
        <f t="shared" si="5"/>
        <v>6.3566666666666665</v>
      </c>
      <c r="F19">
        <f t="shared" si="1"/>
        <v>7.6800000000000006</v>
      </c>
      <c r="G19">
        <v>7.6800000000000002E-3</v>
      </c>
      <c r="H19">
        <v>2.0699999999999998</v>
      </c>
      <c r="I19" s="1">
        <f t="shared" si="2"/>
        <v>1903.3333333333333</v>
      </c>
      <c r="J19">
        <f t="shared" si="3"/>
        <v>2070</v>
      </c>
      <c r="K19">
        <f t="shared" si="4"/>
        <v>353.28000000000003</v>
      </c>
    </row>
    <row r="20" spans="4:13" ht="14.45" x14ac:dyDescent="0.3">
      <c r="D20">
        <v>48.4</v>
      </c>
      <c r="E20" s="1">
        <f t="shared" si="5"/>
        <v>5.746666666666667</v>
      </c>
      <c r="F20">
        <f t="shared" si="1"/>
        <v>4.55</v>
      </c>
      <c r="G20">
        <v>4.5500000000000002E-3</v>
      </c>
      <c r="H20">
        <v>2.41</v>
      </c>
      <c r="I20" s="1">
        <f t="shared" si="2"/>
        <v>1835.5555555555557</v>
      </c>
      <c r="J20">
        <f t="shared" si="3"/>
        <v>2410</v>
      </c>
      <c r="K20">
        <f>D20*F20</f>
        <v>220.22</v>
      </c>
    </row>
    <row r="21" spans="4:13" ht="14.45" x14ac:dyDescent="0.3">
      <c r="D21">
        <v>50.8</v>
      </c>
      <c r="E21" s="1">
        <f t="shared" si="5"/>
        <v>5.0049999999999999</v>
      </c>
      <c r="F21">
        <f t="shared" si="1"/>
        <v>3.79</v>
      </c>
      <c r="G21">
        <v>3.79E-3</v>
      </c>
      <c r="H21">
        <v>1.35</v>
      </c>
      <c r="I21" s="1">
        <f t="shared" si="2"/>
        <v>1753.3333333333333</v>
      </c>
      <c r="J21">
        <f t="shared" si="3"/>
        <v>1350</v>
      </c>
      <c r="K21">
        <f t="shared" si="4"/>
        <v>192.53199999999998</v>
      </c>
    </row>
    <row r="22" spans="4:13" ht="14.45" x14ac:dyDescent="0.3">
      <c r="D22">
        <v>53.1</v>
      </c>
      <c r="E22" s="1">
        <f t="shared" si="5"/>
        <v>4.7016666666666662</v>
      </c>
      <c r="F22">
        <f t="shared" si="1"/>
        <v>4.38</v>
      </c>
      <c r="G22">
        <v>4.3800000000000002E-3</v>
      </c>
      <c r="H22">
        <v>1.87</v>
      </c>
      <c r="I22" s="1">
        <f>(J22+J23+J24+J25+J26+J27+J28+J29+J30)/9</f>
        <v>1710.1111111111111</v>
      </c>
      <c r="J22">
        <f t="shared" si="3"/>
        <v>1870</v>
      </c>
      <c r="K22">
        <f t="shared" si="4"/>
        <v>232.578</v>
      </c>
    </row>
    <row r="23" spans="4:13" ht="14.45" x14ac:dyDescent="0.3">
      <c r="D23">
        <v>55.5</v>
      </c>
      <c r="E23" s="1">
        <f t="shared" si="5"/>
        <v>4.0133333333333328</v>
      </c>
      <c r="F23">
        <f t="shared" si="1"/>
        <v>4.01</v>
      </c>
      <c r="G23">
        <v>4.0099999999999997E-3</v>
      </c>
      <c r="H23">
        <v>2.35</v>
      </c>
      <c r="I23" s="1">
        <f>(J23+J24+J25+J26+J27+J28+J29+J30+J31)/9</f>
        <v>1723.4444444444443</v>
      </c>
      <c r="J23">
        <f t="shared" si="3"/>
        <v>2350</v>
      </c>
      <c r="K23">
        <f t="shared" si="4"/>
        <v>222.55499999999998</v>
      </c>
    </row>
    <row r="24" spans="4:13" ht="14.45" x14ac:dyDescent="0.3">
      <c r="D24">
        <v>57.9</v>
      </c>
      <c r="E24" s="1">
        <f t="shared" si="5"/>
        <v>3.8283333333333336</v>
      </c>
      <c r="F24">
        <f t="shared" si="1"/>
        <v>3.8</v>
      </c>
      <c r="G24">
        <v>3.8E-3</v>
      </c>
      <c r="H24">
        <v>1.9</v>
      </c>
      <c r="I24" s="1">
        <f t="shared" ref="I24:I50" si="6">(J24+J25+J26+J27+J28+J29+J30+J31+J32)/9</f>
        <v>1580.1111111111111</v>
      </c>
      <c r="J24">
        <f t="shared" si="3"/>
        <v>1900</v>
      </c>
      <c r="K24">
        <f t="shared" si="4"/>
        <v>220.01999999999998</v>
      </c>
    </row>
    <row r="25" spans="4:13" ht="21" x14ac:dyDescent="0.35">
      <c r="D25">
        <v>60.3</v>
      </c>
      <c r="E25" s="1">
        <f t="shared" si="5"/>
        <v>3.6816666666666671</v>
      </c>
      <c r="F25">
        <f t="shared" si="1"/>
        <v>3.5500000000000003</v>
      </c>
      <c r="G25">
        <v>3.5500000000000002E-3</v>
      </c>
      <c r="H25">
        <v>2.19</v>
      </c>
      <c r="I25" s="1">
        <f t="shared" si="6"/>
        <v>1542.3333333333333</v>
      </c>
      <c r="J25">
        <f t="shared" si="3"/>
        <v>2190</v>
      </c>
      <c r="K25">
        <f t="shared" si="4"/>
        <v>214.065</v>
      </c>
      <c r="M25" s="4" t="s">
        <v>15</v>
      </c>
    </row>
    <row r="26" spans="4:13" ht="14.45" x14ac:dyDescent="0.3">
      <c r="D26">
        <v>62.7</v>
      </c>
      <c r="E26" s="1">
        <f t="shared" si="5"/>
        <v>3.4399999999999995</v>
      </c>
      <c r="F26">
        <f t="shared" si="1"/>
        <v>3.44</v>
      </c>
      <c r="G26">
        <v>3.4399999999999999E-3</v>
      </c>
      <c r="H26">
        <v>1.46</v>
      </c>
      <c r="I26" s="1">
        <f t="shared" si="6"/>
        <v>1447.8888888888889</v>
      </c>
      <c r="J26">
        <f t="shared" si="3"/>
        <v>1460</v>
      </c>
      <c r="K26">
        <f t="shared" si="4"/>
        <v>215.68800000000002</v>
      </c>
    </row>
    <row r="27" spans="4:13" x14ac:dyDescent="0.25">
      <c r="D27">
        <v>65.099999999999994</v>
      </c>
      <c r="E27" s="1">
        <f t="shared" si="5"/>
        <v>3.3583333333333329</v>
      </c>
      <c r="F27">
        <f t="shared" si="1"/>
        <v>2.9099999999999997</v>
      </c>
      <c r="G27">
        <v>2.9099999999999998E-3</v>
      </c>
      <c r="H27">
        <v>1.53</v>
      </c>
      <c r="I27" s="1">
        <f t="shared" si="6"/>
        <v>1440.1111111111111</v>
      </c>
      <c r="J27">
        <f t="shared" si="3"/>
        <v>1530</v>
      </c>
      <c r="K27">
        <f t="shared" si="4"/>
        <v>189.44099999999997</v>
      </c>
    </row>
    <row r="28" spans="4:13" x14ac:dyDescent="0.25">
      <c r="D28">
        <v>67.5</v>
      </c>
      <c r="E28" s="1">
        <f t="shared" si="5"/>
        <v>3.0450000000000004</v>
      </c>
      <c r="F28">
        <f t="shared" si="1"/>
        <v>2.9299999999999997</v>
      </c>
      <c r="G28">
        <v>2.9299999999999999E-3</v>
      </c>
      <c r="H28">
        <v>1.46</v>
      </c>
      <c r="I28" s="1">
        <f t="shared" si="6"/>
        <v>1430.1111111111111</v>
      </c>
      <c r="J28">
        <f t="shared" si="3"/>
        <v>1460</v>
      </c>
      <c r="K28">
        <f t="shared" si="4"/>
        <v>197.77499999999998</v>
      </c>
    </row>
    <row r="29" spans="4:13" x14ac:dyDescent="0.25">
      <c r="D29">
        <v>69.900000000000006</v>
      </c>
      <c r="E29" s="1">
        <f t="shared" si="5"/>
        <v>3.1466666666666665</v>
      </c>
      <c r="F29">
        <f t="shared" si="1"/>
        <v>3.52</v>
      </c>
      <c r="G29">
        <v>3.5200000000000001E-3</v>
      </c>
      <c r="H29">
        <v>1.67</v>
      </c>
      <c r="I29" s="1">
        <f t="shared" si="6"/>
        <v>1429</v>
      </c>
      <c r="J29">
        <f t="shared" si="3"/>
        <v>1670</v>
      </c>
      <c r="K29">
        <f t="shared" si="4"/>
        <v>246.04800000000003</v>
      </c>
    </row>
    <row r="30" spans="4:13" x14ac:dyDescent="0.25">
      <c r="D30">
        <v>72.2</v>
      </c>
      <c r="E30" s="1">
        <f t="shared" si="5"/>
        <v>3.0299999999999994</v>
      </c>
      <c r="F30">
        <f t="shared" si="1"/>
        <v>1.9200000000000002</v>
      </c>
      <c r="G30">
        <v>1.92E-3</v>
      </c>
      <c r="H30">
        <v>0.96099999999999997</v>
      </c>
      <c r="I30" s="1">
        <f t="shared" si="6"/>
        <v>1450.1111111111111</v>
      </c>
      <c r="J30">
        <f t="shared" si="3"/>
        <v>961</v>
      </c>
      <c r="K30">
        <f t="shared" si="4"/>
        <v>138.62400000000002</v>
      </c>
    </row>
    <row r="31" spans="4:13" x14ac:dyDescent="0.25">
      <c r="D31">
        <v>74.599999999999994</v>
      </c>
      <c r="E31" s="1">
        <f t="shared" si="5"/>
        <v>2.9116666666666666</v>
      </c>
      <c r="F31">
        <f t="shared" si="1"/>
        <v>4.1599999999999993</v>
      </c>
      <c r="G31">
        <v>4.1599999999999996E-3</v>
      </c>
      <c r="H31">
        <v>1.99</v>
      </c>
      <c r="I31" s="1">
        <f t="shared" si="6"/>
        <v>1504.4444444444443</v>
      </c>
      <c r="J31">
        <f t="shared" si="3"/>
        <v>1990</v>
      </c>
      <c r="K31">
        <f t="shared" si="4"/>
        <v>310.3359999999999</v>
      </c>
    </row>
    <row r="32" spans="4:13" x14ac:dyDescent="0.25">
      <c r="D32">
        <v>77</v>
      </c>
      <c r="E32" s="1">
        <f t="shared" si="5"/>
        <v>2.6916666666666664</v>
      </c>
      <c r="F32">
        <f t="shared" si="1"/>
        <v>2.7399999999999998</v>
      </c>
      <c r="G32">
        <v>2.7399999999999998E-3</v>
      </c>
      <c r="H32">
        <v>1.06</v>
      </c>
      <c r="I32" s="1">
        <f t="shared" si="6"/>
        <v>1503.3333333333333</v>
      </c>
      <c r="J32">
        <f t="shared" si="3"/>
        <v>1060</v>
      </c>
      <c r="K32">
        <f t="shared" si="4"/>
        <v>210.98</v>
      </c>
    </row>
    <row r="33" spans="4:11" x14ac:dyDescent="0.25">
      <c r="D33">
        <v>79.400000000000006</v>
      </c>
      <c r="E33" s="1">
        <f t="shared" si="5"/>
        <v>2.3716666666666666</v>
      </c>
      <c r="F33">
        <f t="shared" si="1"/>
        <v>2.2000000000000002</v>
      </c>
      <c r="G33">
        <v>2.2000000000000001E-3</v>
      </c>
      <c r="H33">
        <v>1.56</v>
      </c>
      <c r="I33" s="1">
        <f t="shared" si="6"/>
        <v>1454.5555555555557</v>
      </c>
      <c r="J33">
        <f t="shared" si="3"/>
        <v>1560</v>
      </c>
      <c r="K33">
        <f t="shared" si="4"/>
        <v>174.68000000000004</v>
      </c>
    </row>
    <row r="34" spans="4:11" x14ac:dyDescent="0.25">
      <c r="D34">
        <v>81.8</v>
      </c>
      <c r="E34" s="1">
        <f t="shared" si="5"/>
        <v>2.2716666666666661</v>
      </c>
      <c r="F34">
        <f t="shared" si="1"/>
        <v>1.61</v>
      </c>
      <c r="G34">
        <v>1.6100000000000001E-3</v>
      </c>
      <c r="H34">
        <v>1.34</v>
      </c>
      <c r="I34" s="1">
        <f t="shared" si="6"/>
        <v>1394.5555555555557</v>
      </c>
      <c r="J34">
        <f t="shared" si="3"/>
        <v>1340</v>
      </c>
      <c r="K34">
        <f t="shared" si="4"/>
        <v>131.69800000000001</v>
      </c>
    </row>
    <row r="35" spans="4:11" x14ac:dyDescent="0.25">
      <c r="D35">
        <v>84.2</v>
      </c>
      <c r="E35" s="1">
        <f t="shared" si="5"/>
        <v>1.8049999999999999</v>
      </c>
      <c r="F35">
        <f t="shared" si="1"/>
        <v>1.6</v>
      </c>
      <c r="G35">
        <v>1.6000000000000001E-3</v>
      </c>
      <c r="H35">
        <v>1.39</v>
      </c>
      <c r="I35" s="1">
        <f t="shared" si="6"/>
        <v>1351.2222222222222</v>
      </c>
      <c r="J35">
        <f t="shared" si="3"/>
        <v>1390</v>
      </c>
      <c r="K35">
        <f t="shared" si="4"/>
        <v>134.72</v>
      </c>
    </row>
    <row r="36" spans="4:11" x14ac:dyDescent="0.25">
      <c r="D36">
        <v>86.6</v>
      </c>
      <c r="E36" s="1">
        <f t="shared" si="5"/>
        <v>1.57</v>
      </c>
      <c r="F36">
        <f t="shared" si="1"/>
        <v>1.32</v>
      </c>
      <c r="G36">
        <v>1.32E-3</v>
      </c>
      <c r="H36">
        <v>1.44</v>
      </c>
      <c r="I36" s="1">
        <f t="shared" si="6"/>
        <v>1285.3333333333333</v>
      </c>
      <c r="J36">
        <f t="shared" si="3"/>
        <v>1440</v>
      </c>
      <c r="K36">
        <f t="shared" si="4"/>
        <v>114.312</v>
      </c>
    </row>
    <row r="37" spans="4:11" x14ac:dyDescent="0.25">
      <c r="D37">
        <v>89</v>
      </c>
      <c r="E37" s="1">
        <f t="shared" si="5"/>
        <v>1.3630000000000002</v>
      </c>
      <c r="F37">
        <f t="shared" si="1"/>
        <v>1.36</v>
      </c>
      <c r="G37">
        <v>1.3600000000000001E-3</v>
      </c>
      <c r="H37">
        <v>1.45</v>
      </c>
      <c r="I37" s="1">
        <f t="shared" si="6"/>
        <v>1214.8888888888889</v>
      </c>
      <c r="J37">
        <f t="shared" si="3"/>
        <v>1450</v>
      </c>
      <c r="K37">
        <f t="shared" si="4"/>
        <v>121.04</v>
      </c>
    </row>
    <row r="38" spans="4:11" x14ac:dyDescent="0.25">
      <c r="D38">
        <v>91.3</v>
      </c>
      <c r="E38" s="1">
        <f t="shared" si="5"/>
        <v>1.7946666666666669</v>
      </c>
      <c r="F38">
        <f t="shared" si="1"/>
        <v>1.33</v>
      </c>
      <c r="G38">
        <v>1.33E-3</v>
      </c>
      <c r="H38">
        <v>1.86</v>
      </c>
      <c r="I38" s="1">
        <f t="shared" si="6"/>
        <v>1214.8888888888889</v>
      </c>
      <c r="J38">
        <f t="shared" si="3"/>
        <v>1860</v>
      </c>
      <c r="K38">
        <f t="shared" si="4"/>
        <v>121.429</v>
      </c>
    </row>
    <row r="39" spans="4:11" x14ac:dyDescent="0.25">
      <c r="D39">
        <v>93.7</v>
      </c>
      <c r="E39" s="1">
        <f t="shared" si="5"/>
        <v>1.7363333333333333</v>
      </c>
      <c r="F39">
        <f t="shared" si="1"/>
        <v>0.95799999999999996</v>
      </c>
      <c r="G39">
        <v>9.5799999999999998E-4</v>
      </c>
      <c r="H39">
        <v>1.45</v>
      </c>
      <c r="I39" s="1">
        <f t="shared" si="6"/>
        <v>1140.4444444444443</v>
      </c>
      <c r="J39">
        <f t="shared" si="3"/>
        <v>1450</v>
      </c>
      <c r="K39">
        <f t="shared" si="4"/>
        <v>89.764600000000002</v>
      </c>
    </row>
    <row r="40" spans="4:11" x14ac:dyDescent="0.25">
      <c r="D40">
        <v>96.1</v>
      </c>
      <c r="E40" s="1">
        <f t="shared" si="5"/>
        <v>1.8863333333333336</v>
      </c>
      <c r="F40">
        <f t="shared" si="1"/>
        <v>4.2</v>
      </c>
      <c r="G40">
        <v>4.1999999999999997E-3</v>
      </c>
      <c r="H40">
        <v>1.98</v>
      </c>
      <c r="I40" s="1">
        <f t="shared" si="6"/>
        <v>1090.2222222222222</v>
      </c>
      <c r="J40">
        <f t="shared" si="3"/>
        <v>1980</v>
      </c>
      <c r="K40">
        <f t="shared" si="4"/>
        <v>403.62</v>
      </c>
    </row>
    <row r="41" spans="4:11" x14ac:dyDescent="0.25">
      <c r="D41">
        <v>98.5</v>
      </c>
      <c r="E41" s="1">
        <f t="shared" si="5"/>
        <v>2.1629999999999998</v>
      </c>
      <c r="F41">
        <f t="shared" si="1"/>
        <v>1.25</v>
      </c>
      <c r="G41">
        <v>1.25E-3</v>
      </c>
      <c r="H41">
        <v>0.621</v>
      </c>
      <c r="I41" s="1">
        <f t="shared" si="6"/>
        <v>964.77777777777783</v>
      </c>
      <c r="J41">
        <f t="shared" si="3"/>
        <v>621</v>
      </c>
      <c r="K41">
        <f t="shared" si="4"/>
        <v>123.125</v>
      </c>
    </row>
    <row r="42" spans="4:11" x14ac:dyDescent="0.25">
      <c r="D42">
        <v>101</v>
      </c>
      <c r="E42" s="1">
        <f t="shared" si="5"/>
        <v>2.1113333333333331</v>
      </c>
      <c r="F42">
        <f t="shared" si="1"/>
        <v>2.2200000000000002</v>
      </c>
      <c r="G42">
        <v>2.2200000000000002E-3</v>
      </c>
      <c r="H42">
        <v>1.02</v>
      </c>
      <c r="I42" s="1">
        <f t="shared" si="6"/>
        <v>1014.6666666666666</v>
      </c>
      <c r="J42">
        <f t="shared" si="3"/>
        <v>1020</v>
      </c>
      <c r="K42">
        <f t="shared" si="4"/>
        <v>224.22000000000003</v>
      </c>
    </row>
    <row r="43" spans="4:11" x14ac:dyDescent="0.25">
      <c r="D43">
        <v>103</v>
      </c>
      <c r="E43" s="1">
        <f t="shared" si="5"/>
        <v>2.6816666666666666</v>
      </c>
      <c r="F43">
        <f t="shared" si="1"/>
        <v>3.02</v>
      </c>
      <c r="G43">
        <v>3.0200000000000001E-3</v>
      </c>
      <c r="H43">
        <v>0.95</v>
      </c>
      <c r="I43" s="1">
        <f t="shared" si="6"/>
        <v>901.33333333333337</v>
      </c>
      <c r="J43">
        <f t="shared" si="3"/>
        <v>950</v>
      </c>
      <c r="K43">
        <f t="shared" si="4"/>
        <v>311.06</v>
      </c>
    </row>
    <row r="44" spans="4:11" x14ac:dyDescent="0.25">
      <c r="D44">
        <v>106</v>
      </c>
      <c r="E44" s="1">
        <f t="shared" si="5"/>
        <v>2.1483333333333334</v>
      </c>
      <c r="F44">
        <f t="shared" si="1"/>
        <v>1.02</v>
      </c>
      <c r="G44">
        <v>1.0200000000000001E-3</v>
      </c>
      <c r="H44">
        <v>0.79700000000000004</v>
      </c>
      <c r="I44" s="1">
        <f t="shared" si="6"/>
        <v>795.77777777777783</v>
      </c>
      <c r="J44">
        <f t="shared" si="3"/>
        <v>797</v>
      </c>
      <c r="K44">
        <f t="shared" si="4"/>
        <v>108.12</v>
      </c>
    </row>
    <row r="45" spans="4:11" x14ac:dyDescent="0.25">
      <c r="D45">
        <v>108</v>
      </c>
      <c r="E45" s="1">
        <f t="shared" si="5"/>
        <v>2.16</v>
      </c>
      <c r="F45">
        <f t="shared" si="1"/>
        <v>4.38</v>
      </c>
      <c r="G45">
        <v>4.3800000000000002E-3</v>
      </c>
      <c r="H45">
        <v>0.80600000000000005</v>
      </c>
      <c r="I45" s="1">
        <f t="shared" si="6"/>
        <v>707.22222222222217</v>
      </c>
      <c r="J45">
        <f t="shared" si="3"/>
        <v>806</v>
      </c>
      <c r="K45">
        <f t="shared" si="4"/>
        <v>473.03999999999996</v>
      </c>
    </row>
    <row r="46" spans="4:11" x14ac:dyDescent="0.25">
      <c r="D46">
        <v>110</v>
      </c>
      <c r="E46" s="1">
        <f t="shared" si="5"/>
        <v>2.0249999999999999</v>
      </c>
      <c r="F46">
        <f t="shared" si="1"/>
        <v>1</v>
      </c>
      <c r="G46">
        <v>1E-3</v>
      </c>
      <c r="H46">
        <v>1.45</v>
      </c>
      <c r="I46" s="1">
        <f t="shared" si="6"/>
        <v>617.66666666666663</v>
      </c>
      <c r="J46">
        <f t="shared" si="3"/>
        <v>1450</v>
      </c>
      <c r="K46">
        <f t="shared" si="4"/>
        <v>110</v>
      </c>
    </row>
    <row r="47" spans="4:11" x14ac:dyDescent="0.25">
      <c r="D47">
        <v>113</v>
      </c>
      <c r="E47" s="1">
        <f t="shared" si="5"/>
        <v>1.781666666666667</v>
      </c>
      <c r="F47">
        <f t="shared" si="1"/>
        <v>1.32</v>
      </c>
      <c r="G47">
        <v>1.32E-3</v>
      </c>
      <c r="H47">
        <v>1.19</v>
      </c>
      <c r="I47" s="1">
        <f t="shared" si="6"/>
        <v>456.55555555555554</v>
      </c>
      <c r="J47">
        <f t="shared" si="3"/>
        <v>1190</v>
      </c>
      <c r="K47">
        <f t="shared" si="4"/>
        <v>149.16</v>
      </c>
    </row>
    <row r="48" spans="4:11" x14ac:dyDescent="0.25">
      <c r="D48">
        <v>115</v>
      </c>
      <c r="E48" s="1">
        <f t="shared" si="5"/>
        <v>2.8249999999999997</v>
      </c>
      <c r="F48">
        <f t="shared" si="1"/>
        <v>1.41</v>
      </c>
      <c r="G48">
        <v>1.41E-3</v>
      </c>
      <c r="H48">
        <v>0.998</v>
      </c>
      <c r="I48" s="1">
        <f t="shared" si="6"/>
        <v>324.33333333333331</v>
      </c>
      <c r="J48">
        <f t="shared" si="3"/>
        <v>998</v>
      </c>
      <c r="K48">
        <f t="shared" si="4"/>
        <v>162.14999999999998</v>
      </c>
    </row>
    <row r="49" spans="4:11" x14ac:dyDescent="0.25">
      <c r="D49">
        <v>118</v>
      </c>
      <c r="E49" s="1">
        <f t="shared" si="5"/>
        <v>2.0950000000000002</v>
      </c>
      <c r="F49">
        <f t="shared" si="1"/>
        <v>1.56</v>
      </c>
      <c r="G49">
        <v>1.56E-3</v>
      </c>
      <c r="H49">
        <v>0.85099999999999998</v>
      </c>
      <c r="I49" s="1">
        <f t="shared" si="6"/>
        <v>213.44444444444446</v>
      </c>
      <c r="J49">
        <f t="shared" si="3"/>
        <v>851</v>
      </c>
      <c r="K49">
        <f t="shared" si="4"/>
        <v>184.08</v>
      </c>
    </row>
    <row r="50" spans="4:11" x14ac:dyDescent="0.25">
      <c r="D50">
        <v>120</v>
      </c>
      <c r="E50" s="1">
        <f t="shared" si="5"/>
        <v>1.9283333333333335</v>
      </c>
      <c r="F50">
        <f t="shared" si="1"/>
        <v>7.28</v>
      </c>
      <c r="G50">
        <v>7.28E-3</v>
      </c>
      <c r="H50">
        <v>1.07</v>
      </c>
      <c r="I50" s="1">
        <f t="shared" si="6"/>
        <v>118.88888888888889</v>
      </c>
      <c r="J50">
        <f t="shared" si="3"/>
        <v>1070</v>
      </c>
      <c r="K50">
        <f t="shared" si="4"/>
        <v>873.6</v>
      </c>
    </row>
    <row r="51" spans="4:11" x14ac:dyDescent="0.25">
      <c r="E51" s="1"/>
      <c r="I51" s="1"/>
    </row>
    <row r="52" spans="4:11" x14ac:dyDescent="0.25">
      <c r="E52" s="1"/>
      <c r="I52" s="1"/>
    </row>
    <row r="53" spans="4:11" x14ac:dyDescent="0.25">
      <c r="E53" s="1"/>
      <c r="I53" s="1"/>
    </row>
    <row r="54" spans="4:11" x14ac:dyDescent="0.25">
      <c r="E54" s="1"/>
      <c r="I54" s="1"/>
    </row>
    <row r="55" spans="4:11" x14ac:dyDescent="0.25">
      <c r="E55" s="1"/>
      <c r="I55" s="1"/>
    </row>
    <row r="56" spans="4:11" x14ac:dyDescent="0.25">
      <c r="E56" s="1"/>
      <c r="I56" s="1"/>
    </row>
    <row r="57" spans="4:11" x14ac:dyDescent="0.25">
      <c r="E57" s="1"/>
      <c r="I57" s="1"/>
    </row>
    <row r="58" spans="4:11" x14ac:dyDescent="0.25">
      <c r="E58" s="1"/>
      <c r="I58" s="1"/>
    </row>
    <row r="59" spans="4:11" x14ac:dyDescent="0.25">
      <c r="E59" s="1"/>
      <c r="I59" s="1"/>
    </row>
    <row r="60" spans="4:11" x14ac:dyDescent="0.25">
      <c r="E60" s="1"/>
      <c r="I60" s="1"/>
    </row>
    <row r="61" spans="4:11" x14ac:dyDescent="0.25">
      <c r="E61" s="1"/>
      <c r="I61" s="1"/>
    </row>
    <row r="62" spans="4:11" x14ac:dyDescent="0.25">
      <c r="E62" s="1"/>
      <c r="I62" s="1"/>
    </row>
    <row r="63" spans="4:11" x14ac:dyDescent="0.25">
      <c r="E63" s="1"/>
      <c r="I63" s="1"/>
    </row>
    <row r="64" spans="4:11" x14ac:dyDescent="0.25">
      <c r="E64" s="1"/>
      <c r="I64" s="1"/>
    </row>
    <row r="65" spans="5:9" x14ac:dyDescent="0.25">
      <c r="E65" s="1"/>
      <c r="I65" s="1"/>
    </row>
    <row r="66" spans="5:9" x14ac:dyDescent="0.25">
      <c r="E66" s="1"/>
      <c r="I66" s="1"/>
    </row>
    <row r="67" spans="5:9" x14ac:dyDescent="0.25">
      <c r="E67" s="1"/>
      <c r="I67" s="1"/>
    </row>
    <row r="68" spans="5:9" x14ac:dyDescent="0.25">
      <c r="E68" s="1"/>
      <c r="I68" s="1"/>
    </row>
    <row r="69" spans="5:9" x14ac:dyDescent="0.25">
      <c r="E69" s="1"/>
      <c r="I69" s="1"/>
    </row>
    <row r="70" spans="5:9" x14ac:dyDescent="0.25">
      <c r="E70" s="1"/>
      <c r="I70" s="1"/>
    </row>
    <row r="71" spans="5:9" x14ac:dyDescent="0.25">
      <c r="E71" s="1"/>
      <c r="I71" s="1"/>
    </row>
    <row r="72" spans="5:9" x14ac:dyDescent="0.25">
      <c r="E72" s="1"/>
      <c r="I72" s="1"/>
    </row>
    <row r="73" spans="5:9" x14ac:dyDescent="0.25">
      <c r="E73" s="1"/>
      <c r="I73" s="1"/>
    </row>
    <row r="74" spans="5:9" x14ac:dyDescent="0.25">
      <c r="E74" s="1"/>
      <c r="I74" s="1"/>
    </row>
    <row r="75" spans="5:9" x14ac:dyDescent="0.25">
      <c r="E75" s="1"/>
      <c r="I75" s="1"/>
    </row>
    <row r="76" spans="5:9" x14ac:dyDescent="0.25">
      <c r="E76" s="1"/>
      <c r="I76" s="1"/>
    </row>
    <row r="77" spans="5:9" x14ac:dyDescent="0.25">
      <c r="E77" s="1"/>
      <c r="I77" s="1"/>
    </row>
    <row r="78" spans="5:9" x14ac:dyDescent="0.25">
      <c r="E78" s="1"/>
      <c r="I78" s="1"/>
    </row>
    <row r="79" spans="5:9" x14ac:dyDescent="0.25">
      <c r="E79" s="1"/>
      <c r="I79" s="1"/>
    </row>
    <row r="80" spans="5:9" x14ac:dyDescent="0.25">
      <c r="E80" s="1"/>
      <c r="I80" s="1"/>
    </row>
    <row r="81" spans="5:9" x14ac:dyDescent="0.25">
      <c r="E81" s="1"/>
      <c r="I81" s="1"/>
    </row>
    <row r="82" spans="5:9" x14ac:dyDescent="0.25">
      <c r="E82" s="1"/>
      <c r="I82" s="1"/>
    </row>
    <row r="83" spans="5:9" x14ac:dyDescent="0.25">
      <c r="E83" s="1"/>
      <c r="I83" s="1"/>
    </row>
    <row r="84" spans="5:9" x14ac:dyDescent="0.25">
      <c r="E84" s="1"/>
      <c r="I84" s="1"/>
    </row>
    <row r="85" spans="5:9" x14ac:dyDescent="0.25">
      <c r="E85" s="1"/>
      <c r="I85" s="1"/>
    </row>
    <row r="86" spans="5:9" x14ac:dyDescent="0.25">
      <c r="E86" s="1"/>
      <c r="I86" s="1"/>
    </row>
    <row r="87" spans="5:9" x14ac:dyDescent="0.25">
      <c r="E87" s="1"/>
      <c r="I87" s="1"/>
    </row>
    <row r="88" spans="5:9" x14ac:dyDescent="0.25">
      <c r="E88" s="1"/>
      <c r="I88" s="1"/>
    </row>
    <row r="89" spans="5:9" x14ac:dyDescent="0.25">
      <c r="E89" s="1"/>
      <c r="I89" s="1"/>
    </row>
    <row r="90" spans="5:9" x14ac:dyDescent="0.25">
      <c r="E90" s="1"/>
      <c r="I90" s="1"/>
    </row>
    <row r="91" spans="5:9" x14ac:dyDescent="0.25">
      <c r="E91" s="1"/>
      <c r="I91" s="1"/>
    </row>
    <row r="92" spans="5:9" x14ac:dyDescent="0.25">
      <c r="E92" s="1"/>
      <c r="I92" s="1"/>
    </row>
    <row r="93" spans="5:9" x14ac:dyDescent="0.25">
      <c r="E93" s="1"/>
      <c r="I9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Air</vt:lpstr>
      <vt:lpstr>01% xanthan solution</vt:lpstr>
      <vt:lpstr>Viscosity vs. Shear Rate</vt:lpstr>
    </vt:vector>
  </TitlesOfParts>
  <Company>PNNL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Lirong Zhong</dc:creator>
  <cp:lastModifiedBy>test</cp:lastModifiedBy>
  <dcterms:created xsi:type="dcterms:W3CDTF">2013-03-04T16:19:46Z</dcterms:created>
  <dcterms:modified xsi:type="dcterms:W3CDTF">2013-10-09T17:41:13Z</dcterms:modified>
</cp:coreProperties>
</file>